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saveExternalLinkValues="0" autoCompressPictures="0"/>
  <bookViews>
    <workbookView xWindow="1000" yWindow="1000" windowWidth="15000" windowHeight="10000"/>
  </bookViews>
  <sheets>
    <sheet name="Tester Margin of Victory 2012" sheetId="4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4"/>
  <c r="E14"/>
  <c r="E47"/>
  <c r="E24"/>
  <c r="E39"/>
  <c r="E8"/>
  <c r="E19"/>
  <c r="E38"/>
  <c r="E36"/>
  <c r="E51"/>
  <c r="E9"/>
  <c r="E40"/>
  <c r="E55"/>
  <c r="E59"/>
  <c r="E7"/>
  <c r="E42"/>
  <c r="E10"/>
  <c r="E23"/>
  <c r="E33"/>
  <c r="E12"/>
  <c r="E46"/>
  <c r="E35"/>
  <c r="E15"/>
  <c r="E6"/>
  <c r="E31"/>
  <c r="E57"/>
  <c r="E52"/>
  <c r="E37"/>
  <c r="E32"/>
  <c r="E22"/>
  <c r="E4"/>
  <c r="E48"/>
  <c r="E17"/>
  <c r="E25"/>
  <c r="E49"/>
  <c r="E26"/>
  <c r="E43"/>
  <c r="E34"/>
  <c r="E27"/>
  <c r="E58"/>
  <c r="E56"/>
  <c r="E13"/>
  <c r="E18"/>
  <c r="E53"/>
  <c r="E28"/>
  <c r="E5"/>
  <c r="E50"/>
  <c r="E45"/>
  <c r="E41"/>
  <c r="E44"/>
  <c r="E21"/>
  <c r="E20"/>
  <c r="E30"/>
  <c r="E29"/>
  <c r="E16"/>
  <c r="E54"/>
  <c r="N25"/>
  <c r="O25"/>
  <c r="M25"/>
  <c r="L25"/>
  <c r="J25"/>
  <c r="I25"/>
  <c r="G25"/>
  <c r="F25"/>
  <c r="N42"/>
  <c r="O42"/>
  <c r="M42"/>
  <c r="L42"/>
  <c r="J42"/>
  <c r="I42"/>
  <c r="G42"/>
  <c r="F42"/>
  <c r="N39"/>
  <c r="O39"/>
  <c r="M39"/>
  <c r="L39"/>
  <c r="J39"/>
  <c r="I39"/>
  <c r="G39"/>
  <c r="F39"/>
  <c r="N29"/>
  <c r="O29"/>
  <c r="M29"/>
  <c r="L29"/>
  <c r="J29"/>
  <c r="I29"/>
  <c r="G29"/>
  <c r="F29"/>
  <c r="N21"/>
  <c r="O21"/>
  <c r="M21"/>
  <c r="L21"/>
  <c r="J21"/>
  <c r="I21"/>
  <c r="G21"/>
  <c r="F21"/>
  <c r="N23"/>
  <c r="O23"/>
  <c r="M23"/>
  <c r="L23"/>
  <c r="J23"/>
  <c r="I23"/>
  <c r="G23"/>
  <c r="F23"/>
  <c r="N27"/>
  <c r="O27"/>
  <c r="M27"/>
  <c r="L27"/>
  <c r="J27"/>
  <c r="I27"/>
  <c r="G27"/>
  <c r="F27"/>
  <c r="N43"/>
  <c r="O43"/>
  <c r="M43"/>
  <c r="L43"/>
  <c r="J43"/>
  <c r="I43"/>
  <c r="G43"/>
  <c r="F43"/>
  <c r="N36"/>
  <c r="O36"/>
  <c r="M36"/>
  <c r="L36"/>
  <c r="J36"/>
  <c r="I36"/>
  <c r="G36"/>
  <c r="F36"/>
  <c r="N37"/>
  <c r="O37"/>
  <c r="M37"/>
  <c r="L37"/>
  <c r="J37"/>
  <c r="I37"/>
  <c r="G37"/>
  <c r="F37"/>
  <c r="N32"/>
  <c r="O32"/>
  <c r="M32"/>
  <c r="L32"/>
  <c r="J32"/>
  <c r="I32"/>
  <c r="G32"/>
  <c r="F32"/>
  <c r="N30"/>
  <c r="O30"/>
  <c r="M30"/>
  <c r="L30"/>
  <c r="J30"/>
  <c r="I30"/>
  <c r="G30"/>
  <c r="F30"/>
  <c r="N31"/>
  <c r="O31"/>
  <c r="M31"/>
  <c r="L31"/>
  <c r="J31"/>
  <c r="I31"/>
  <c r="G31"/>
  <c r="F31"/>
  <c r="N40"/>
  <c r="O40"/>
  <c r="M40"/>
  <c r="L40"/>
  <c r="J40"/>
  <c r="I40"/>
  <c r="G40"/>
  <c r="F40"/>
  <c r="N35"/>
  <c r="O35"/>
  <c r="M35"/>
  <c r="L35"/>
  <c r="J35"/>
  <c r="I35"/>
  <c r="G35"/>
  <c r="F35"/>
  <c r="N49"/>
  <c r="O49"/>
  <c r="M49"/>
  <c r="L49"/>
  <c r="J49"/>
  <c r="I49"/>
  <c r="G49"/>
  <c r="F49"/>
  <c r="N33"/>
  <c r="O33"/>
  <c r="M33"/>
  <c r="L33"/>
  <c r="J33"/>
  <c r="I33"/>
  <c r="G33"/>
  <c r="F33"/>
  <c r="N45"/>
  <c r="O45"/>
  <c r="M45"/>
  <c r="L45"/>
  <c r="J45"/>
  <c r="I45"/>
  <c r="G45"/>
  <c r="F45"/>
  <c r="N48"/>
  <c r="O48"/>
  <c r="M48"/>
  <c r="L48"/>
  <c r="J48"/>
  <c r="I48"/>
  <c r="G48"/>
  <c r="F48"/>
  <c r="N44"/>
  <c r="O44"/>
  <c r="M44"/>
  <c r="L44"/>
  <c r="J44"/>
  <c r="I44"/>
  <c r="G44"/>
  <c r="F44"/>
  <c r="N28"/>
  <c r="O28"/>
  <c r="M28"/>
  <c r="L28"/>
  <c r="J28"/>
  <c r="I28"/>
  <c r="G28"/>
  <c r="F28"/>
  <c r="N22"/>
  <c r="O22"/>
  <c r="M22"/>
  <c r="L22"/>
  <c r="J22"/>
  <c r="I22"/>
  <c r="G22"/>
  <c r="F22"/>
  <c r="N47"/>
  <c r="O47"/>
  <c r="M47"/>
  <c r="L47"/>
  <c r="J47"/>
  <c r="I47"/>
  <c r="G47"/>
  <c r="F47"/>
  <c r="N34"/>
  <c r="O34"/>
  <c r="M34"/>
  <c r="L34"/>
  <c r="J34"/>
  <c r="I34"/>
  <c r="G34"/>
  <c r="F34"/>
  <c r="N26"/>
  <c r="O26"/>
  <c r="M26"/>
  <c r="L26"/>
  <c r="J26"/>
  <c r="I26"/>
  <c r="G26"/>
  <c r="F26"/>
  <c r="N41"/>
  <c r="O41"/>
  <c r="M41"/>
  <c r="L41"/>
  <c r="J41"/>
  <c r="I41"/>
  <c r="G41"/>
  <c r="F41"/>
  <c r="N19"/>
  <c r="O19"/>
  <c r="M19"/>
  <c r="L19"/>
  <c r="J19"/>
  <c r="I19"/>
  <c r="G19"/>
  <c r="F19"/>
  <c r="N56"/>
  <c r="O56"/>
  <c r="M56"/>
  <c r="L56"/>
  <c r="J56"/>
  <c r="I56"/>
  <c r="G56"/>
  <c r="F56"/>
  <c r="N54"/>
  <c r="O54"/>
  <c r="M54"/>
  <c r="L54"/>
  <c r="J54"/>
  <c r="I54"/>
  <c r="G54"/>
  <c r="F54"/>
  <c r="N52"/>
  <c r="O52"/>
  <c r="M52"/>
  <c r="L52"/>
  <c r="J52"/>
  <c r="I52"/>
  <c r="G52"/>
  <c r="F52"/>
  <c r="N51"/>
  <c r="O51"/>
  <c r="M51"/>
  <c r="L51"/>
  <c r="J51"/>
  <c r="I51"/>
  <c r="G51"/>
  <c r="F51"/>
  <c r="N50"/>
  <c r="O50"/>
  <c r="M50"/>
  <c r="L50"/>
  <c r="J50"/>
  <c r="I50"/>
  <c r="G50"/>
  <c r="F50"/>
  <c r="N20"/>
  <c r="O20"/>
  <c r="M20"/>
  <c r="L20"/>
  <c r="J20"/>
  <c r="I20"/>
  <c r="G20"/>
  <c r="F20"/>
  <c r="N18"/>
  <c r="O18"/>
  <c r="M18"/>
  <c r="L18"/>
  <c r="J18"/>
  <c r="I18"/>
  <c r="G18"/>
  <c r="F18"/>
  <c r="N14"/>
  <c r="O14"/>
  <c r="M14"/>
  <c r="L14"/>
  <c r="J14"/>
  <c r="I14"/>
  <c r="G14"/>
  <c r="F14"/>
  <c r="N53"/>
  <c r="O53"/>
  <c r="M53"/>
  <c r="L53"/>
  <c r="J53"/>
  <c r="I53"/>
  <c r="G53"/>
  <c r="F53"/>
  <c r="N55"/>
  <c r="O55"/>
  <c r="M55"/>
  <c r="L55"/>
  <c r="J55"/>
  <c r="I55"/>
  <c r="G55"/>
  <c r="F55"/>
  <c r="N13"/>
  <c r="O13"/>
  <c r="M13"/>
  <c r="L13"/>
  <c r="J13"/>
  <c r="I13"/>
  <c r="G13"/>
  <c r="F13"/>
  <c r="N38"/>
  <c r="O38"/>
  <c r="M38"/>
  <c r="L38"/>
  <c r="J38"/>
  <c r="I38"/>
  <c r="G38"/>
  <c r="F38"/>
  <c r="N24"/>
  <c r="O24"/>
  <c r="M24"/>
  <c r="L24"/>
  <c r="J24"/>
  <c r="I24"/>
  <c r="G24"/>
  <c r="F24"/>
  <c r="N46"/>
  <c r="O46"/>
  <c r="M46"/>
  <c r="L46"/>
  <c r="J46"/>
  <c r="I46"/>
  <c r="G46"/>
  <c r="F46"/>
  <c r="N10"/>
  <c r="O10"/>
  <c r="M10"/>
  <c r="L10"/>
  <c r="J10"/>
  <c r="I10"/>
  <c r="G10"/>
  <c r="F10"/>
  <c r="N57"/>
  <c r="O57"/>
  <c r="M57"/>
  <c r="L57"/>
  <c r="J57"/>
  <c r="I57"/>
  <c r="G57"/>
  <c r="F57"/>
  <c r="N11"/>
  <c r="O11"/>
  <c r="M11"/>
  <c r="L11"/>
  <c r="J11"/>
  <c r="I11"/>
  <c r="G11"/>
  <c r="F11"/>
  <c r="N9"/>
  <c r="O9"/>
  <c r="M9"/>
  <c r="L9"/>
  <c r="J9"/>
  <c r="I9"/>
  <c r="G9"/>
  <c r="F9"/>
  <c r="N12"/>
  <c r="O12"/>
  <c r="M12"/>
  <c r="L12"/>
  <c r="J12"/>
  <c r="I12"/>
  <c r="G12"/>
  <c r="F12"/>
  <c r="N17"/>
  <c r="O17"/>
  <c r="M17"/>
  <c r="L17"/>
  <c r="J17"/>
  <c r="I17"/>
  <c r="G17"/>
  <c r="F17"/>
  <c r="N15"/>
  <c r="O15"/>
  <c r="M15"/>
  <c r="L15"/>
  <c r="J15"/>
  <c r="I15"/>
  <c r="G15"/>
  <c r="F15"/>
  <c r="N58"/>
  <c r="O58"/>
  <c r="M58"/>
  <c r="L58"/>
  <c r="J58"/>
  <c r="I58"/>
  <c r="G58"/>
  <c r="F58"/>
  <c r="N5"/>
  <c r="O5"/>
  <c r="M5"/>
  <c r="L5"/>
  <c r="J5"/>
  <c r="I5"/>
  <c r="G5"/>
  <c r="F5"/>
  <c r="N59"/>
  <c r="O59"/>
  <c r="M59"/>
  <c r="L59"/>
  <c r="J59"/>
  <c r="I59"/>
  <c r="G59"/>
  <c r="F59"/>
  <c r="N8"/>
  <c r="O8"/>
  <c r="M8"/>
  <c r="L8"/>
  <c r="J8"/>
  <c r="I8"/>
  <c r="G8"/>
  <c r="F8"/>
  <c r="N6"/>
  <c r="O6"/>
  <c r="M6"/>
  <c r="L6"/>
  <c r="J6"/>
  <c r="I6"/>
  <c r="G6"/>
  <c r="F6"/>
  <c r="N7"/>
  <c r="O7"/>
  <c r="M7"/>
  <c r="L7"/>
  <c r="J7"/>
  <c r="I7"/>
  <c r="G7"/>
  <c r="F7"/>
  <c r="N16"/>
  <c r="O16"/>
  <c r="M16"/>
  <c r="L16"/>
  <c r="J16"/>
  <c r="I16"/>
  <c r="G16"/>
  <c r="F16"/>
  <c r="N4"/>
  <c r="O4"/>
  <c r="M4"/>
  <c r="L4"/>
  <c r="J4"/>
  <c r="I4"/>
  <c r="G4"/>
  <c r="F4"/>
</calcChain>
</file>

<file path=xl/sharedStrings.xml><?xml version="1.0" encoding="utf-8"?>
<sst xmlns="http://schemas.openxmlformats.org/spreadsheetml/2006/main" count="73" uniqueCount="73">
  <si>
    <t>Lincoln</t>
  </si>
  <si>
    <t>Granite</t>
  </si>
  <si>
    <t>Meagher</t>
  </si>
  <si>
    <t>Carter</t>
  </si>
  <si>
    <t>McCone</t>
  </si>
  <si>
    <t>Percent Total Dem Votes</t>
    <phoneticPr fontId="3" type="noConversion"/>
  </si>
  <si>
    <t>Dem Percent County Votes</t>
    <phoneticPr fontId="3" type="noConversion"/>
  </si>
  <si>
    <t>Libertarian Percent County Votes</t>
    <phoneticPr fontId="3" type="noConversion"/>
  </si>
  <si>
    <t>GOP Percent County Votes</t>
    <phoneticPr fontId="3" type="noConversion"/>
  </si>
  <si>
    <t>Totals</t>
  </si>
  <si>
    <t>Percent Total GOP Votes</t>
    <phoneticPr fontId="3" type="noConversion"/>
  </si>
  <si>
    <t>U.S. Senate, Montana, 2012</t>
    <phoneticPr fontId="3" type="noConversion"/>
  </si>
  <si>
    <t>Jon Tester</t>
    <phoneticPr fontId="3" type="noConversion"/>
  </si>
  <si>
    <t>Dan Cox</t>
    <phoneticPr fontId="3" type="noConversion"/>
  </si>
  <si>
    <t>Denny Rehberg</t>
    <phoneticPr fontId="3" type="noConversion"/>
  </si>
  <si>
    <t>Percent Total Lib Votes</t>
    <phoneticPr fontId="3" type="noConversion"/>
  </si>
  <si>
    <t>Registered Voters 2012</t>
    <phoneticPr fontId="3" type="noConversion"/>
  </si>
  <si>
    <t>Registered 2014</t>
    <phoneticPr fontId="3" type="noConversion"/>
  </si>
  <si>
    <t>Tester Margin</t>
    <phoneticPr fontId="3" type="noConversion"/>
  </si>
  <si>
    <t>Total Votes</t>
    <phoneticPr fontId="3" type="noConversion"/>
  </si>
  <si>
    <t>Turnout Reg</t>
    <phoneticPr fontId="3" type="noConversion"/>
  </si>
  <si>
    <t>Flathead</t>
  </si>
  <si>
    <t>Broadwater</t>
  </si>
  <si>
    <t>Missoula</t>
  </si>
  <si>
    <t>Golden Valley</t>
  </si>
  <si>
    <t>Teton</t>
  </si>
  <si>
    <t>Powder River</t>
  </si>
  <si>
    <t>Fallon</t>
  </si>
  <si>
    <t>Blaine</t>
  </si>
  <si>
    <t>Chouteau</t>
  </si>
  <si>
    <t>Sheridan</t>
  </si>
  <si>
    <t>Madison</t>
  </si>
  <si>
    <t>Big Horn</t>
  </si>
  <si>
    <t>Daniels</t>
  </si>
  <si>
    <t>Garfield</t>
  </si>
  <si>
    <t>Jefferson</t>
  </si>
  <si>
    <t>Lewis &amp; Clark</t>
  </si>
  <si>
    <t>Stillwater</t>
  </si>
  <si>
    <t>Musselshell</t>
  </si>
  <si>
    <t>Park</t>
  </si>
  <si>
    <t>Toole</t>
  </si>
  <si>
    <t>Ravalli</t>
  </si>
  <si>
    <t>Yellowstone</t>
  </si>
  <si>
    <t>Beaverhead</t>
  </si>
  <si>
    <t>Rosebud</t>
  </si>
  <si>
    <t>Phillips</t>
  </si>
  <si>
    <t>Prairie</t>
  </si>
  <si>
    <t>Mineral</t>
  </si>
  <si>
    <t>Sweet Grass</t>
  </si>
  <si>
    <t>Judith Basin</t>
  </si>
  <si>
    <t>Deer Lodge</t>
  </si>
  <si>
    <t>Cascade</t>
  </si>
  <si>
    <t>Roosevelt</t>
  </si>
  <si>
    <t>Custer</t>
  </si>
  <si>
    <t>Sanders</t>
  </si>
  <si>
    <t>Wheatland</t>
  </si>
  <si>
    <t>Valley</t>
  </si>
  <si>
    <t>Carbon</t>
  </si>
  <si>
    <t>Hill</t>
  </si>
  <si>
    <t>Silver Bow</t>
  </si>
  <si>
    <t>Gallatin</t>
  </si>
  <si>
    <t>Petroleum</t>
  </si>
  <si>
    <t>Powell</t>
  </si>
  <si>
    <t>Treasure</t>
  </si>
  <si>
    <t>Richland</t>
  </si>
  <si>
    <t>Lake</t>
  </si>
  <si>
    <t>Liberty</t>
  </si>
  <si>
    <t>Glacier</t>
  </si>
  <si>
    <t>Pondera</t>
  </si>
  <si>
    <t>Fergus</t>
  </si>
  <si>
    <t>Wibaux</t>
  </si>
  <si>
    <t>County</t>
  </si>
  <si>
    <t>Dawson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</si>
</sst>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#"/>
  </numFmts>
  <fonts count="10">
    <font>
      <sz val="10"/>
      <name val="Arial"/>
    </font>
    <font>
      <b/>
      <sz val="12"/>
      <name val="Calibri"/>
    </font>
    <font>
      <b/>
      <sz val="12"/>
      <name val="Calibri"/>
    </font>
    <font>
      <sz val="8"/>
      <name val="Calibri"/>
    </font>
    <font>
      <sz val="12"/>
      <name val="Calibri"/>
    </font>
    <font>
      <b/>
      <sz val="12"/>
      <name val="Calibri"/>
    </font>
    <font>
      <b/>
      <sz val="12"/>
      <color indexed="12"/>
      <name val="Calibri"/>
    </font>
    <font>
      <b/>
      <sz val="18"/>
      <color indexed="12"/>
      <name val="Calibri"/>
    </font>
    <font>
      <b/>
      <sz val="18"/>
      <color indexed="12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12"/>
      </patternFill>
    </fill>
    <fill>
      <patternFill patternType="solid">
        <fgColor indexed="18"/>
        <bgColor indexed="12"/>
      </patternFill>
    </fill>
    <fill>
      <patternFill patternType="solid">
        <fgColor indexed="43"/>
        <bgColor indexed="12"/>
      </patternFill>
    </fill>
    <fill>
      <patternFill patternType="solid">
        <fgColor indexed="16"/>
        <b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165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/>
    <xf numFmtId="0" fontId="6" fillId="3" borderId="2" xfId="0" applyFont="1" applyFill="1" applyBorder="1" applyAlignment="1">
      <alignment horizontal="center" wrapText="1"/>
    </xf>
    <xf numFmtId="3" fontId="6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center" wrapText="1"/>
    </xf>
    <xf numFmtId="164" fontId="5" fillId="5" borderId="2" xfId="0" applyNumberFormat="1" applyFont="1" applyFill="1" applyBorder="1" applyAlignment="1">
      <alignment horizontal="center" wrapText="1"/>
    </xf>
    <xf numFmtId="3" fontId="6" fillId="6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4" fontId="6" fillId="6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right"/>
    </xf>
    <xf numFmtId="0" fontId="2" fillId="7" borderId="2" xfId="0" applyFont="1" applyFill="1" applyBorder="1" applyAlignment="1">
      <alignment horizontal="right"/>
    </xf>
    <xf numFmtId="3" fontId="2" fillId="7" borderId="2" xfId="0" applyNumberFormat="1" applyFont="1" applyFill="1" applyBorder="1"/>
    <xf numFmtId="3" fontId="2" fillId="7" borderId="2" xfId="0" applyNumberFormat="1" applyFont="1" applyFill="1" applyBorder="1" applyAlignment="1">
      <alignment horizontal="right"/>
    </xf>
    <xf numFmtId="164" fontId="2" fillId="7" borderId="2" xfId="0" applyNumberFormat="1" applyFont="1" applyFill="1" applyBorder="1" applyAlignment="1">
      <alignment horizontal="right"/>
    </xf>
    <xf numFmtId="164" fontId="2" fillId="7" borderId="2" xfId="0" applyNumberFormat="1" applyFont="1" applyFill="1" applyBorder="1" applyAlignment="1">
      <alignment horizontal="right"/>
    </xf>
    <xf numFmtId="165" fontId="2" fillId="7" borderId="2" xfId="0" applyNumberFormat="1" applyFont="1" applyFill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5" fontId="4" fillId="0" borderId="1" xfId="0" applyNumberFormat="1" applyFont="1" applyBorder="1"/>
    <xf numFmtId="164" fontId="2" fillId="7" borderId="2" xfId="0" applyNumberFormat="1" applyFont="1" applyFill="1" applyBorder="1" applyAlignment="1">
      <alignment horizontal="right"/>
    </xf>
    <xf numFmtId="166" fontId="0" fillId="0" borderId="4" xfId="0" applyNumberFormat="1" applyBorder="1"/>
    <xf numFmtId="3" fontId="2" fillId="7" borderId="2" xfId="0" applyNumberFormat="1" applyFont="1" applyFill="1" applyBorder="1" applyAlignment="1">
      <alignment horizontal="right"/>
    </xf>
    <xf numFmtId="0" fontId="7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6" fontId="9" fillId="0" borderId="4" xfId="0" applyNumberFormat="1" applyFont="1" applyBorder="1"/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8B"/>
      <rgbColor rgb="00D3D3D3"/>
      <rgbColor rgb="00C0C0C0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/>
    <pageSetUpPr fitToPage="1"/>
  </sheetPr>
  <dimension ref="A1:P59"/>
  <sheetViews>
    <sheetView showGridLines="0" tabSelected="1" zoomScale="150" workbookViewId="0">
      <pane ySplit="3" topLeftCell="A4" activePane="bottomLeft" state="frozen"/>
      <selection pane="bottomLeft" activeCell="H64" sqref="H64"/>
    </sheetView>
  </sheetViews>
  <sheetFormatPr baseColWidth="10" defaultColWidth="8.83203125" defaultRowHeight="15"/>
  <cols>
    <col min="1" max="2" width="12.6640625" style="1" customWidth="1"/>
    <col min="3" max="3" width="10" style="1" customWidth="1"/>
    <col min="4" max="5" width="10.5" style="4" customWidth="1"/>
    <col min="6" max="6" width="9.5" style="2" customWidth="1"/>
    <col min="7" max="7" width="10.83203125" style="2" customWidth="1"/>
    <col min="8" max="9" width="9.33203125" style="4" customWidth="1"/>
    <col min="10" max="10" width="12.6640625" style="7" customWidth="1"/>
    <col min="11" max="11" width="9.33203125" style="4" customWidth="1"/>
    <col min="12" max="12" width="9.33203125" style="19" customWidth="1"/>
    <col min="13" max="13" width="12.33203125" style="4" customWidth="1"/>
    <col min="14" max="14" width="8.5" style="1" customWidth="1"/>
    <col min="15" max="15" width="8.1640625" style="6" customWidth="1"/>
    <col min="16" max="16384" width="8.83203125" style="1"/>
  </cols>
  <sheetData>
    <row r="1" spans="1:16" ht="31" customHeight="1">
      <c r="A1" s="37" t="s">
        <v>11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49" customHeight="1">
      <c r="A2" s="10" t="s">
        <v>71</v>
      </c>
      <c r="B2" s="10" t="s">
        <v>17</v>
      </c>
      <c r="C2" s="10" t="s">
        <v>16</v>
      </c>
      <c r="D2" s="11" t="s">
        <v>12</v>
      </c>
      <c r="E2" s="11" t="s">
        <v>18</v>
      </c>
      <c r="F2" s="12" t="s">
        <v>5</v>
      </c>
      <c r="G2" s="12" t="s">
        <v>6</v>
      </c>
      <c r="H2" s="13" t="s">
        <v>13</v>
      </c>
      <c r="I2" s="13" t="s">
        <v>15</v>
      </c>
      <c r="J2" s="14" t="s">
        <v>7</v>
      </c>
      <c r="K2" s="15" t="s">
        <v>14</v>
      </c>
      <c r="L2" s="18" t="s">
        <v>10</v>
      </c>
      <c r="M2" s="15" t="s">
        <v>8</v>
      </c>
      <c r="N2" s="16" t="s">
        <v>19</v>
      </c>
      <c r="O2" s="17" t="s">
        <v>20</v>
      </c>
      <c r="P2" s="5"/>
    </row>
    <row r="3" spans="1:16" s="9" customFormat="1" ht="18" customHeight="1">
      <c r="A3" s="20" t="s">
        <v>9</v>
      </c>
      <c r="B3" s="36">
        <v>664205</v>
      </c>
      <c r="C3" s="21">
        <v>681608</v>
      </c>
      <c r="D3" s="22">
        <v>233064</v>
      </c>
      <c r="E3" s="22">
        <v>16557</v>
      </c>
      <c r="F3" s="23">
        <v>100</v>
      </c>
      <c r="G3" s="23">
        <v>48.449319920922498</v>
      </c>
      <c r="H3" s="22">
        <v>31476</v>
      </c>
      <c r="I3" s="34">
        <v>100</v>
      </c>
      <c r="J3" s="23">
        <v>6.5432275848305892</v>
      </c>
      <c r="K3" s="22">
        <v>216507</v>
      </c>
      <c r="L3" s="24">
        <v>100</v>
      </c>
      <c r="M3" s="23">
        <v>45.00745249424692</v>
      </c>
      <c r="N3" s="21">
        <v>481047</v>
      </c>
      <c r="O3" s="25">
        <v>70.575316017417606</v>
      </c>
      <c r="P3" s="8"/>
    </row>
    <row r="4" spans="1:16">
      <c r="A4" s="26" t="s">
        <v>23</v>
      </c>
      <c r="B4" s="35">
        <v>84535</v>
      </c>
      <c r="C4" s="3">
        <v>83431</v>
      </c>
      <c r="D4" s="3">
        <v>35287</v>
      </c>
      <c r="E4" s="3">
        <f t="shared" ref="E4:E35" si="0">D4-K4</f>
        <v>17458</v>
      </c>
      <c r="F4" s="27">
        <f t="shared" ref="F4:F35" si="1">(D4/233064)*100</f>
        <v>15.140476435657158</v>
      </c>
      <c r="G4" s="27">
        <f t="shared" ref="G4:G35" si="2">(D4/N4)*100</f>
        <v>63.23268524325777</v>
      </c>
      <c r="H4" s="3">
        <v>2689</v>
      </c>
      <c r="I4" s="28">
        <f t="shared" ref="I4:I35" si="3">(H4/31476)*100</f>
        <v>8.5430169017664248</v>
      </c>
      <c r="J4" s="29">
        <f t="shared" ref="J4:J35" si="4">(H4/N4)*100</f>
        <v>4.818564644745094</v>
      </c>
      <c r="K4" s="3">
        <v>17829</v>
      </c>
      <c r="L4" s="30">
        <f t="shared" ref="L4:L35" si="5">(K4/216507)*100</f>
        <v>8.2348376726849484</v>
      </c>
      <c r="M4" s="31">
        <f t="shared" ref="M4:M35" si="6">(K4/N4)*100</f>
        <v>31.948750111997132</v>
      </c>
      <c r="N4" s="32">
        <f t="shared" ref="N4:N35" si="7">D4+H4+K4</f>
        <v>55805</v>
      </c>
      <c r="O4" s="33">
        <f t="shared" ref="O4:O35" si="8">(N4/C4)*100</f>
        <v>66.887607723747763</v>
      </c>
    </row>
    <row r="5" spans="1:16">
      <c r="A5" s="26" t="s">
        <v>59</v>
      </c>
      <c r="B5" s="35">
        <v>19323</v>
      </c>
      <c r="C5" s="3">
        <v>23652</v>
      </c>
      <c r="D5" s="3">
        <v>11584</v>
      </c>
      <c r="E5" s="3">
        <f t="shared" si="0"/>
        <v>7472</v>
      </c>
      <c r="F5" s="27">
        <f t="shared" si="1"/>
        <v>4.9703085847664159</v>
      </c>
      <c r="G5" s="27">
        <f t="shared" si="2"/>
        <v>69.332056499880295</v>
      </c>
      <c r="H5" s="3">
        <v>1012</v>
      </c>
      <c r="I5" s="28">
        <f t="shared" si="3"/>
        <v>3.2151480493074089</v>
      </c>
      <c r="J5" s="29">
        <f t="shared" si="4"/>
        <v>6.0569786928417528</v>
      </c>
      <c r="K5" s="3">
        <v>4112</v>
      </c>
      <c r="L5" s="30">
        <f t="shared" si="5"/>
        <v>1.8992457518694545</v>
      </c>
      <c r="M5" s="31">
        <f t="shared" si="6"/>
        <v>24.610964807277952</v>
      </c>
      <c r="N5" s="32">
        <f t="shared" si="7"/>
        <v>16708</v>
      </c>
      <c r="O5" s="33">
        <f t="shared" si="8"/>
        <v>70.640960595298495</v>
      </c>
    </row>
    <row r="6" spans="1:16">
      <c r="A6" s="26" t="s">
        <v>36</v>
      </c>
      <c r="B6" s="35">
        <v>42338</v>
      </c>
      <c r="C6" s="3">
        <v>45801</v>
      </c>
      <c r="D6" s="3">
        <v>18024</v>
      </c>
      <c r="E6" s="3">
        <f t="shared" si="0"/>
        <v>4685</v>
      </c>
      <c r="F6" s="27">
        <f t="shared" si="1"/>
        <v>7.7334980949438776</v>
      </c>
      <c r="G6" s="27">
        <f t="shared" si="2"/>
        <v>54.305513708948482</v>
      </c>
      <c r="H6" s="3">
        <v>1827</v>
      </c>
      <c r="I6" s="28">
        <f t="shared" si="3"/>
        <v>5.8044224170796799</v>
      </c>
      <c r="J6" s="29">
        <f t="shared" si="4"/>
        <v>5.5046700813498042</v>
      </c>
      <c r="K6" s="3">
        <v>13339</v>
      </c>
      <c r="L6" s="30">
        <f t="shared" si="5"/>
        <v>6.161001722808038</v>
      </c>
      <c r="M6" s="31">
        <f t="shared" si="6"/>
        <v>40.189816209701718</v>
      </c>
      <c r="N6" s="32">
        <f t="shared" si="7"/>
        <v>33190</v>
      </c>
      <c r="O6" s="33">
        <f t="shared" si="8"/>
        <v>72.465666688500249</v>
      </c>
    </row>
    <row r="7" spans="1:16">
      <c r="A7" s="26" t="s">
        <v>60</v>
      </c>
      <c r="B7" s="35">
        <v>69371</v>
      </c>
      <c r="C7" s="3">
        <v>69954</v>
      </c>
      <c r="D7" s="3">
        <v>24309</v>
      </c>
      <c r="E7" s="3">
        <f t="shared" si="0"/>
        <v>4169</v>
      </c>
      <c r="F7" s="27">
        <f t="shared" si="1"/>
        <v>10.430182267531665</v>
      </c>
      <c r="G7" s="27">
        <f t="shared" si="2"/>
        <v>51.47267452940055</v>
      </c>
      <c r="H7" s="3">
        <v>2778</v>
      </c>
      <c r="I7" s="28">
        <f t="shared" si="3"/>
        <v>8.8257720167746854</v>
      </c>
      <c r="J7" s="29">
        <f t="shared" si="4"/>
        <v>5.882228386304444</v>
      </c>
      <c r="K7" s="3">
        <v>20140</v>
      </c>
      <c r="L7" s="30">
        <f t="shared" si="5"/>
        <v>9.302239650450101</v>
      </c>
      <c r="M7" s="31">
        <f t="shared" si="6"/>
        <v>42.645097084295003</v>
      </c>
      <c r="N7" s="32">
        <f t="shared" si="7"/>
        <v>47227</v>
      </c>
      <c r="O7" s="33">
        <f t="shared" si="8"/>
        <v>67.511507562112243</v>
      </c>
    </row>
    <row r="8" spans="1:16">
      <c r="A8" s="26" t="s">
        <v>51</v>
      </c>
      <c r="B8" s="35">
        <v>51138</v>
      </c>
      <c r="C8" s="3">
        <v>53398</v>
      </c>
      <c r="D8" s="3">
        <v>17922</v>
      </c>
      <c r="E8" s="3">
        <f t="shared" si="0"/>
        <v>3571</v>
      </c>
      <c r="F8" s="27">
        <f t="shared" si="1"/>
        <v>7.6897332921429307</v>
      </c>
      <c r="G8" s="27">
        <f t="shared" si="2"/>
        <v>52.454122398805872</v>
      </c>
      <c r="H8" s="3">
        <v>1894</v>
      </c>
      <c r="I8" s="28">
        <f t="shared" si="3"/>
        <v>6.0172830092769098</v>
      </c>
      <c r="J8" s="29">
        <f t="shared" si="4"/>
        <v>5.5433605525799745</v>
      </c>
      <c r="K8" s="3">
        <v>14351</v>
      </c>
      <c r="L8" s="30">
        <f t="shared" si="5"/>
        <v>6.628423099484082</v>
      </c>
      <c r="M8" s="31">
        <f t="shared" si="6"/>
        <v>42.002517048614159</v>
      </c>
      <c r="N8" s="32">
        <f t="shared" si="7"/>
        <v>34167</v>
      </c>
      <c r="O8" s="33">
        <f t="shared" si="8"/>
        <v>63.98554252968276</v>
      </c>
    </row>
    <row r="9" spans="1:16">
      <c r="A9" s="26" t="s">
        <v>50</v>
      </c>
      <c r="B9" s="35">
        <v>4922</v>
      </c>
      <c r="C9" s="3">
        <v>5777</v>
      </c>
      <c r="D9" s="3">
        <v>3094</v>
      </c>
      <c r="E9" s="3">
        <f t="shared" si="0"/>
        <v>2058</v>
      </c>
      <c r="F9" s="27">
        <f t="shared" si="1"/>
        <v>1.3275323516287372</v>
      </c>
      <c r="G9" s="27">
        <f t="shared" si="2"/>
        <v>69.731800766283527</v>
      </c>
      <c r="H9" s="3">
        <v>307</v>
      </c>
      <c r="I9" s="28">
        <f t="shared" si="3"/>
        <v>0.97534629559029096</v>
      </c>
      <c r="J9" s="29">
        <f t="shared" si="4"/>
        <v>6.9190894748704075</v>
      </c>
      <c r="K9" s="3">
        <v>1036</v>
      </c>
      <c r="L9" s="30">
        <f t="shared" si="5"/>
        <v>0.47850646861302404</v>
      </c>
      <c r="M9" s="31">
        <f t="shared" si="6"/>
        <v>23.349109758846069</v>
      </c>
      <c r="N9" s="32">
        <f t="shared" si="7"/>
        <v>4437</v>
      </c>
      <c r="O9" s="33">
        <f t="shared" si="8"/>
        <v>76.80456984594079</v>
      </c>
    </row>
    <row r="10" spans="1:16">
      <c r="A10" s="26" t="s">
        <v>67</v>
      </c>
      <c r="B10" s="35">
        <v>7158</v>
      </c>
      <c r="C10" s="3">
        <v>7616</v>
      </c>
      <c r="D10" s="3">
        <v>2957</v>
      </c>
      <c r="E10" s="3">
        <f t="shared" si="0"/>
        <v>1866</v>
      </c>
      <c r="F10" s="27">
        <f t="shared" si="1"/>
        <v>1.2687502145333471</v>
      </c>
      <c r="G10" s="27">
        <f t="shared" si="2"/>
        <v>68.895619757688721</v>
      </c>
      <c r="H10" s="3">
        <v>244</v>
      </c>
      <c r="I10" s="28">
        <f t="shared" si="3"/>
        <v>0.77519379844961245</v>
      </c>
      <c r="J10" s="29">
        <f t="shared" si="4"/>
        <v>5.6849953401677542</v>
      </c>
      <c r="K10" s="3">
        <v>1091</v>
      </c>
      <c r="L10" s="30">
        <f t="shared" si="5"/>
        <v>0.50390980430193943</v>
      </c>
      <c r="M10" s="31">
        <f t="shared" si="6"/>
        <v>25.41938490214352</v>
      </c>
      <c r="N10" s="32">
        <f t="shared" si="7"/>
        <v>4292</v>
      </c>
      <c r="O10" s="33">
        <f t="shared" si="8"/>
        <v>56.355042016806721</v>
      </c>
    </row>
    <row r="11" spans="1:16">
      <c r="A11" s="26" t="s">
        <v>32</v>
      </c>
      <c r="B11" s="35">
        <v>7883</v>
      </c>
      <c r="C11" s="3">
        <v>8416</v>
      </c>
      <c r="D11" s="3">
        <v>3088</v>
      </c>
      <c r="E11" s="3">
        <f t="shared" si="0"/>
        <v>1790</v>
      </c>
      <c r="F11" s="27">
        <f t="shared" si="1"/>
        <v>1.3249579514639755</v>
      </c>
      <c r="G11" s="27">
        <f t="shared" si="2"/>
        <v>67.232745482255609</v>
      </c>
      <c r="H11" s="3">
        <v>207</v>
      </c>
      <c r="I11" s="28">
        <f t="shared" si="3"/>
        <v>0.65764391917651543</v>
      </c>
      <c r="J11" s="29">
        <f t="shared" si="4"/>
        <v>4.5068582625734814</v>
      </c>
      <c r="K11" s="3">
        <v>1298</v>
      </c>
      <c r="L11" s="30">
        <f t="shared" si="5"/>
        <v>0.59951872225840275</v>
      </c>
      <c r="M11" s="31">
        <f t="shared" si="6"/>
        <v>28.26039625517091</v>
      </c>
      <c r="N11" s="32">
        <f t="shared" si="7"/>
        <v>4593</v>
      </c>
      <c r="O11" s="33">
        <f t="shared" si="8"/>
        <v>54.574619771863119</v>
      </c>
    </row>
    <row r="12" spans="1:16">
      <c r="A12" s="26" t="s">
        <v>58</v>
      </c>
      <c r="B12" s="35">
        <v>9407</v>
      </c>
      <c r="C12" s="3">
        <v>9807</v>
      </c>
      <c r="D12" s="3">
        <v>4025</v>
      </c>
      <c r="E12" s="3">
        <f t="shared" si="0"/>
        <v>1688</v>
      </c>
      <c r="F12" s="27">
        <f t="shared" si="1"/>
        <v>1.7269934438609136</v>
      </c>
      <c r="G12" s="27">
        <f t="shared" si="2"/>
        <v>58.974358974358978</v>
      </c>
      <c r="H12" s="3">
        <v>463</v>
      </c>
      <c r="I12" s="28">
        <f t="shared" si="3"/>
        <v>1.470962002795781</v>
      </c>
      <c r="J12" s="29">
        <f t="shared" si="4"/>
        <v>6.7838827838827847</v>
      </c>
      <c r="K12" s="3">
        <v>2337</v>
      </c>
      <c r="L12" s="30">
        <f t="shared" si="5"/>
        <v>1.0794108273635494</v>
      </c>
      <c r="M12" s="31">
        <f t="shared" si="6"/>
        <v>34.241758241758241</v>
      </c>
      <c r="N12" s="32">
        <f t="shared" si="7"/>
        <v>6825</v>
      </c>
      <c r="O12" s="33">
        <f t="shared" si="8"/>
        <v>69.593147751605997</v>
      </c>
    </row>
    <row r="13" spans="1:16">
      <c r="A13" s="26" t="s">
        <v>52</v>
      </c>
      <c r="B13" s="35">
        <v>5673</v>
      </c>
      <c r="C13" s="3">
        <v>6207</v>
      </c>
      <c r="D13" s="3">
        <v>2229</v>
      </c>
      <c r="E13" s="3">
        <f t="shared" si="0"/>
        <v>1006</v>
      </c>
      <c r="F13" s="27">
        <f t="shared" si="1"/>
        <v>0.95638966120893831</v>
      </c>
      <c r="G13" s="27">
        <f t="shared" si="2"/>
        <v>61.253091508656219</v>
      </c>
      <c r="H13" s="3">
        <v>187</v>
      </c>
      <c r="I13" s="28">
        <f t="shared" si="3"/>
        <v>0.59410344389376024</v>
      </c>
      <c r="J13" s="29">
        <f t="shared" si="4"/>
        <v>5.1387743885682884</v>
      </c>
      <c r="K13" s="3">
        <v>1223</v>
      </c>
      <c r="L13" s="30">
        <f t="shared" si="5"/>
        <v>0.56487780995533632</v>
      </c>
      <c r="M13" s="31">
        <f t="shared" si="6"/>
        <v>33.608134102775487</v>
      </c>
      <c r="N13" s="32">
        <f t="shared" si="7"/>
        <v>3639</v>
      </c>
      <c r="O13" s="33">
        <f t="shared" si="8"/>
        <v>58.627356210729822</v>
      </c>
    </row>
    <row r="14" spans="1:16">
      <c r="A14" s="26" t="s">
        <v>28</v>
      </c>
      <c r="B14" s="35">
        <v>3879</v>
      </c>
      <c r="C14" s="3">
        <v>4059</v>
      </c>
      <c r="D14" s="3">
        <v>1814</v>
      </c>
      <c r="E14" s="3">
        <f t="shared" si="0"/>
        <v>923</v>
      </c>
      <c r="F14" s="27">
        <f t="shared" si="1"/>
        <v>0.77832698314626025</v>
      </c>
      <c r="G14" s="27">
        <f t="shared" si="2"/>
        <v>63.783403656821378</v>
      </c>
      <c r="H14" s="3">
        <v>139</v>
      </c>
      <c r="I14" s="28">
        <f t="shared" si="3"/>
        <v>0.44160630321514804</v>
      </c>
      <c r="J14" s="29">
        <f t="shared" si="4"/>
        <v>4.8874824191279886</v>
      </c>
      <c r="K14" s="3">
        <v>891</v>
      </c>
      <c r="L14" s="30">
        <f t="shared" si="5"/>
        <v>0.41153403816042899</v>
      </c>
      <c r="M14" s="31">
        <f t="shared" si="6"/>
        <v>31.329113924050635</v>
      </c>
      <c r="N14" s="32">
        <f t="shared" si="7"/>
        <v>2844</v>
      </c>
      <c r="O14" s="33">
        <f t="shared" si="8"/>
        <v>70.066518847006648</v>
      </c>
    </row>
    <row r="15" spans="1:16">
      <c r="A15" s="26" t="s">
        <v>65</v>
      </c>
      <c r="B15" s="35">
        <v>18401</v>
      </c>
      <c r="C15" s="3">
        <v>18670</v>
      </c>
      <c r="D15" s="3">
        <v>6460</v>
      </c>
      <c r="E15" s="3">
        <f t="shared" si="0"/>
        <v>776</v>
      </c>
      <c r="F15" s="27">
        <f t="shared" si="1"/>
        <v>2.7717708440600006</v>
      </c>
      <c r="G15" s="27">
        <f t="shared" si="2"/>
        <v>49.021095765670061</v>
      </c>
      <c r="H15" s="3">
        <v>1034</v>
      </c>
      <c r="I15" s="28">
        <f t="shared" si="3"/>
        <v>3.2850425721184391</v>
      </c>
      <c r="J15" s="29">
        <f t="shared" si="4"/>
        <v>7.8464106844741242</v>
      </c>
      <c r="K15" s="3">
        <v>5684</v>
      </c>
      <c r="L15" s="30">
        <f t="shared" si="5"/>
        <v>2.6253192737417264</v>
      </c>
      <c r="M15" s="31">
        <f t="shared" si="6"/>
        <v>43.132493549855823</v>
      </c>
      <c r="N15" s="32">
        <f t="shared" si="7"/>
        <v>13178</v>
      </c>
      <c r="O15" s="33">
        <f t="shared" si="8"/>
        <v>70.583824317086226</v>
      </c>
    </row>
    <row r="16" spans="1:16">
      <c r="A16" s="26" t="s">
        <v>42</v>
      </c>
      <c r="B16" s="35">
        <v>95180</v>
      </c>
      <c r="C16" s="3">
        <v>95589</v>
      </c>
      <c r="D16" s="3">
        <v>32693</v>
      </c>
      <c r="E16" s="3">
        <f t="shared" si="0"/>
        <v>379</v>
      </c>
      <c r="F16" s="27">
        <f t="shared" si="1"/>
        <v>14.027477431091889</v>
      </c>
      <c r="G16" s="27">
        <f t="shared" si="2"/>
        <v>47.076187596296457</v>
      </c>
      <c r="H16" s="3">
        <v>4440</v>
      </c>
      <c r="I16" s="28">
        <f t="shared" si="3"/>
        <v>14.105985512771635</v>
      </c>
      <c r="J16" s="29">
        <f t="shared" si="4"/>
        <v>6.3933647241781504</v>
      </c>
      <c r="K16" s="3">
        <v>32314</v>
      </c>
      <c r="L16" s="30">
        <f t="shared" si="5"/>
        <v>14.925152535483841</v>
      </c>
      <c r="M16" s="31">
        <f t="shared" si="6"/>
        <v>46.530447679525395</v>
      </c>
      <c r="N16" s="32">
        <f t="shared" si="7"/>
        <v>69447</v>
      </c>
      <c r="O16" s="33">
        <f t="shared" si="8"/>
        <v>72.651664940526629</v>
      </c>
    </row>
    <row r="17" spans="1:15">
      <c r="A17" s="26" t="s">
        <v>39</v>
      </c>
      <c r="B17" s="35">
        <v>11765</v>
      </c>
      <c r="C17" s="3">
        <v>11822</v>
      </c>
      <c r="D17" s="3">
        <v>4192</v>
      </c>
      <c r="E17" s="3">
        <f t="shared" si="0"/>
        <v>354</v>
      </c>
      <c r="F17" s="27">
        <f t="shared" si="1"/>
        <v>1.798647581780112</v>
      </c>
      <c r="G17" s="27">
        <f t="shared" si="2"/>
        <v>48.194987353414575</v>
      </c>
      <c r="H17" s="3">
        <v>668</v>
      </c>
      <c r="I17" s="28">
        <f t="shared" si="3"/>
        <v>2.1222518744440211</v>
      </c>
      <c r="J17" s="29">
        <f t="shared" si="4"/>
        <v>7.6799264198666357</v>
      </c>
      <c r="K17" s="3">
        <v>3838</v>
      </c>
      <c r="L17" s="30">
        <f t="shared" si="5"/>
        <v>1.7726909522555852</v>
      </c>
      <c r="M17" s="31">
        <f t="shared" si="6"/>
        <v>44.125086226718786</v>
      </c>
      <c r="N17" s="32">
        <f t="shared" si="7"/>
        <v>8698</v>
      </c>
      <c r="O17" s="33">
        <f t="shared" si="8"/>
        <v>73.574691253594992</v>
      </c>
    </row>
    <row r="18" spans="1:15">
      <c r="A18" s="26" t="s">
        <v>44</v>
      </c>
      <c r="B18" s="35">
        <v>4791</v>
      </c>
      <c r="C18" s="3">
        <v>5113</v>
      </c>
      <c r="D18" s="3">
        <v>1768</v>
      </c>
      <c r="E18" s="3">
        <f t="shared" si="0"/>
        <v>166</v>
      </c>
      <c r="F18" s="27">
        <f t="shared" si="1"/>
        <v>0.75858991521642127</v>
      </c>
      <c r="G18" s="27">
        <f t="shared" si="2"/>
        <v>48.624862486248624</v>
      </c>
      <c r="H18" s="3">
        <v>266</v>
      </c>
      <c r="I18" s="28">
        <f t="shared" si="3"/>
        <v>0.84508832126064304</v>
      </c>
      <c r="J18" s="29">
        <f t="shared" si="4"/>
        <v>7.3157315731573167</v>
      </c>
      <c r="K18" s="3">
        <v>1602</v>
      </c>
      <c r="L18" s="30">
        <f t="shared" si="5"/>
        <v>0.73992988679349869</v>
      </c>
      <c r="M18" s="31">
        <f t="shared" si="6"/>
        <v>44.059405940594061</v>
      </c>
      <c r="N18" s="32">
        <f t="shared" si="7"/>
        <v>3636</v>
      </c>
      <c r="O18" s="33">
        <f t="shared" si="8"/>
        <v>71.112849599061207</v>
      </c>
    </row>
    <row r="19" spans="1:15">
      <c r="A19" s="26" t="s">
        <v>29</v>
      </c>
      <c r="B19" s="35">
        <v>3591</v>
      </c>
      <c r="C19" s="3">
        <v>3856</v>
      </c>
      <c r="D19" s="3">
        <v>1363</v>
      </c>
      <c r="E19" s="3">
        <f t="shared" si="0"/>
        <v>46</v>
      </c>
      <c r="F19" s="27">
        <f t="shared" si="1"/>
        <v>0.58481790409501255</v>
      </c>
      <c r="G19" s="27">
        <f t="shared" si="2"/>
        <v>48.094565984474244</v>
      </c>
      <c r="H19" s="3">
        <v>154</v>
      </c>
      <c r="I19" s="28">
        <f t="shared" si="3"/>
        <v>0.48926165967721436</v>
      </c>
      <c r="J19" s="29">
        <f t="shared" si="4"/>
        <v>5.4340155257586451</v>
      </c>
      <c r="K19" s="3">
        <v>1317</v>
      </c>
      <c r="L19" s="30">
        <f t="shared" si="5"/>
        <v>0.6082944200418462</v>
      </c>
      <c r="M19" s="31">
        <f t="shared" si="6"/>
        <v>46.47141848976711</v>
      </c>
      <c r="N19" s="32">
        <f t="shared" si="7"/>
        <v>2834</v>
      </c>
      <c r="O19" s="33">
        <f t="shared" si="8"/>
        <v>73.49585062240665</v>
      </c>
    </row>
    <row r="20" spans="1:15">
      <c r="A20" s="26" t="s">
        <v>56</v>
      </c>
      <c r="B20" s="35">
        <v>4608</v>
      </c>
      <c r="C20" s="3">
        <v>4790</v>
      </c>
      <c r="D20" s="3">
        <v>1750</v>
      </c>
      <c r="E20" s="3">
        <f t="shared" si="0"/>
        <v>-74</v>
      </c>
      <c r="F20" s="27">
        <f t="shared" si="1"/>
        <v>0.7508667147221364</v>
      </c>
      <c r="G20" s="27">
        <f t="shared" si="2"/>
        <v>44.998714322447931</v>
      </c>
      <c r="H20" s="3">
        <v>315</v>
      </c>
      <c r="I20" s="28">
        <f t="shared" si="3"/>
        <v>1.0007624857033932</v>
      </c>
      <c r="J20" s="29">
        <f t="shared" si="4"/>
        <v>8.0997685780406261</v>
      </c>
      <c r="K20" s="3">
        <v>1824</v>
      </c>
      <c r="L20" s="30">
        <f t="shared" si="5"/>
        <v>0.84246698721057511</v>
      </c>
      <c r="M20" s="31">
        <f t="shared" si="6"/>
        <v>46.901517099511445</v>
      </c>
      <c r="N20" s="32">
        <f t="shared" si="7"/>
        <v>3889</v>
      </c>
      <c r="O20" s="33">
        <f t="shared" si="8"/>
        <v>81.189979123173273</v>
      </c>
    </row>
    <row r="21" spans="1:15">
      <c r="A21" s="26" t="s">
        <v>63</v>
      </c>
      <c r="B21" s="35">
        <v>566</v>
      </c>
      <c r="C21" s="3">
        <v>582</v>
      </c>
      <c r="D21" s="3">
        <v>156</v>
      </c>
      <c r="E21" s="3">
        <f t="shared" si="0"/>
        <v>-95</v>
      </c>
      <c r="F21" s="27">
        <f t="shared" si="1"/>
        <v>6.6934404283801874E-2</v>
      </c>
      <c r="G21" s="27">
        <f t="shared" si="2"/>
        <v>33.913043478260867</v>
      </c>
      <c r="H21" s="3">
        <v>53</v>
      </c>
      <c r="I21" s="28">
        <f t="shared" si="3"/>
        <v>0.16838225949930105</v>
      </c>
      <c r="J21" s="29">
        <f t="shared" si="4"/>
        <v>11.521739130434783</v>
      </c>
      <c r="K21" s="3">
        <v>251</v>
      </c>
      <c r="L21" s="30">
        <f t="shared" si="5"/>
        <v>0.11593158650759559</v>
      </c>
      <c r="M21" s="31">
        <f t="shared" si="6"/>
        <v>54.565217391304344</v>
      </c>
      <c r="N21" s="32">
        <f t="shared" si="7"/>
        <v>460</v>
      </c>
      <c r="O21" s="33">
        <f t="shared" si="8"/>
        <v>79.037800687285227</v>
      </c>
    </row>
    <row r="22" spans="1:15">
      <c r="A22" s="26" t="s">
        <v>47</v>
      </c>
      <c r="B22" s="35">
        <v>3093</v>
      </c>
      <c r="C22" s="3">
        <v>3022</v>
      </c>
      <c r="D22" s="3">
        <v>864</v>
      </c>
      <c r="E22" s="3">
        <f t="shared" si="0"/>
        <v>-96</v>
      </c>
      <c r="F22" s="27">
        <f t="shared" si="1"/>
        <v>0.3707136237256719</v>
      </c>
      <c r="G22" s="27">
        <f t="shared" si="2"/>
        <v>42.708848245180427</v>
      </c>
      <c r="H22" s="3">
        <v>199</v>
      </c>
      <c r="I22" s="28">
        <f t="shared" si="3"/>
        <v>0.6322277290634134</v>
      </c>
      <c r="J22" s="29">
        <f t="shared" si="4"/>
        <v>9.8368759268413246</v>
      </c>
      <c r="K22" s="3">
        <v>960</v>
      </c>
      <c r="L22" s="30">
        <f t="shared" si="5"/>
        <v>0.44340367747925008</v>
      </c>
      <c r="M22" s="31">
        <f t="shared" si="6"/>
        <v>47.45427582797825</v>
      </c>
      <c r="N22" s="32">
        <f t="shared" si="7"/>
        <v>2023</v>
      </c>
      <c r="O22" s="33">
        <f t="shared" si="8"/>
        <v>66.94242223692919</v>
      </c>
    </row>
    <row r="23" spans="1:15">
      <c r="A23" s="26" t="s">
        <v>24</v>
      </c>
      <c r="B23" s="35">
        <v>603</v>
      </c>
      <c r="C23" s="3">
        <v>607</v>
      </c>
      <c r="D23" s="3">
        <v>174</v>
      </c>
      <c r="E23" s="3">
        <f t="shared" si="0"/>
        <v>-102</v>
      </c>
      <c r="F23" s="27">
        <f t="shared" si="1"/>
        <v>7.4657604778086709E-2</v>
      </c>
      <c r="G23" s="27">
        <f t="shared" si="2"/>
        <v>36.25</v>
      </c>
      <c r="H23" s="3">
        <v>30</v>
      </c>
      <c r="I23" s="28">
        <f t="shared" si="3"/>
        <v>9.5310712924132679E-2</v>
      </c>
      <c r="J23" s="29">
        <f t="shared" si="4"/>
        <v>6.25</v>
      </c>
      <c r="K23" s="3">
        <v>276</v>
      </c>
      <c r="L23" s="30">
        <f t="shared" si="5"/>
        <v>0.1274785572752844</v>
      </c>
      <c r="M23" s="31">
        <f t="shared" si="6"/>
        <v>57.499999999999993</v>
      </c>
      <c r="N23" s="32">
        <f t="shared" si="7"/>
        <v>480</v>
      </c>
      <c r="O23" s="33">
        <f t="shared" si="8"/>
        <v>79.077429983525533</v>
      </c>
    </row>
    <row r="24" spans="1:15">
      <c r="A24" s="26" t="s">
        <v>57</v>
      </c>
      <c r="B24" s="35">
        <v>7230</v>
      </c>
      <c r="C24" s="3">
        <v>7176</v>
      </c>
      <c r="D24" s="3">
        <v>2666</v>
      </c>
      <c r="E24" s="3">
        <f t="shared" si="0"/>
        <v>-106</v>
      </c>
      <c r="F24" s="27">
        <f t="shared" si="1"/>
        <v>1.1438918065424089</v>
      </c>
      <c r="G24" s="27">
        <f t="shared" si="2"/>
        <v>45.807560137457045</v>
      </c>
      <c r="H24" s="3">
        <v>382</v>
      </c>
      <c r="I24" s="28">
        <f t="shared" si="3"/>
        <v>1.2136230779006227</v>
      </c>
      <c r="J24" s="29">
        <f t="shared" si="4"/>
        <v>6.5635738831615127</v>
      </c>
      <c r="K24" s="3">
        <v>2772</v>
      </c>
      <c r="L24" s="30">
        <f t="shared" si="5"/>
        <v>1.2803281187213347</v>
      </c>
      <c r="M24" s="31">
        <f t="shared" si="6"/>
        <v>47.628865979381438</v>
      </c>
      <c r="N24" s="32">
        <f t="shared" si="7"/>
        <v>5820</v>
      </c>
      <c r="O24" s="33">
        <f t="shared" si="8"/>
        <v>81.103678929765891</v>
      </c>
    </row>
    <row r="25" spans="1:15">
      <c r="A25" s="26" t="s">
        <v>61</v>
      </c>
      <c r="B25" s="35">
        <v>401</v>
      </c>
      <c r="C25" s="3">
        <v>387</v>
      </c>
      <c r="D25" s="3">
        <v>73</v>
      </c>
      <c r="E25" s="3">
        <f t="shared" si="0"/>
        <v>-129</v>
      </c>
      <c r="F25" s="27">
        <f t="shared" si="1"/>
        <v>3.1321868671266261E-2</v>
      </c>
      <c r="G25" s="27">
        <f t="shared" si="2"/>
        <v>24.414715719063544</v>
      </c>
      <c r="H25" s="3">
        <v>24</v>
      </c>
      <c r="I25" s="28">
        <f t="shared" si="3"/>
        <v>7.624857033930614E-2</v>
      </c>
      <c r="J25" s="29">
        <f t="shared" si="4"/>
        <v>8.0267558528428093</v>
      </c>
      <c r="K25" s="3">
        <v>202</v>
      </c>
      <c r="L25" s="30">
        <f t="shared" si="5"/>
        <v>9.3299523802925541E-2</v>
      </c>
      <c r="M25" s="31">
        <f t="shared" si="6"/>
        <v>67.558528428093638</v>
      </c>
      <c r="N25" s="32">
        <f t="shared" si="7"/>
        <v>299</v>
      </c>
      <c r="O25" s="33">
        <f t="shared" si="8"/>
        <v>77.2609819121447</v>
      </c>
    </row>
    <row r="26" spans="1:15">
      <c r="A26" s="26" t="s">
        <v>68</v>
      </c>
      <c r="B26" s="35">
        <v>3480</v>
      </c>
      <c r="C26" s="3">
        <v>3642</v>
      </c>
      <c r="D26" s="3">
        <v>1180</v>
      </c>
      <c r="E26" s="3">
        <f t="shared" si="0"/>
        <v>-172</v>
      </c>
      <c r="F26" s="27">
        <f t="shared" si="1"/>
        <v>0.50629869906978342</v>
      </c>
      <c r="G26" s="27">
        <f t="shared" si="2"/>
        <v>43.510324483775811</v>
      </c>
      <c r="H26" s="3">
        <v>180</v>
      </c>
      <c r="I26" s="28">
        <f t="shared" si="3"/>
        <v>0.57186427754479607</v>
      </c>
      <c r="J26" s="29">
        <f t="shared" si="4"/>
        <v>6.6371681415929213</v>
      </c>
      <c r="K26" s="3">
        <v>1352</v>
      </c>
      <c r="L26" s="30">
        <f t="shared" si="5"/>
        <v>0.62446017911661056</v>
      </c>
      <c r="M26" s="31">
        <f t="shared" si="6"/>
        <v>49.852507374631266</v>
      </c>
      <c r="N26" s="32">
        <f t="shared" si="7"/>
        <v>2712</v>
      </c>
      <c r="O26" s="33">
        <f t="shared" si="8"/>
        <v>74.464579901153215</v>
      </c>
    </row>
    <row r="27" spans="1:15">
      <c r="A27" s="26" t="s">
        <v>46</v>
      </c>
      <c r="B27" s="35">
        <v>862</v>
      </c>
      <c r="C27" s="3">
        <v>882</v>
      </c>
      <c r="D27" s="3">
        <v>236</v>
      </c>
      <c r="E27" s="3">
        <f t="shared" si="0"/>
        <v>-182</v>
      </c>
      <c r="F27" s="27">
        <f t="shared" si="1"/>
        <v>0.10125973981395667</v>
      </c>
      <c r="G27" s="27">
        <f t="shared" si="2"/>
        <v>33.42776203966006</v>
      </c>
      <c r="H27" s="3">
        <v>52</v>
      </c>
      <c r="I27" s="28">
        <f t="shared" si="3"/>
        <v>0.1652052357351633</v>
      </c>
      <c r="J27" s="29">
        <f t="shared" si="4"/>
        <v>7.3654390934844187</v>
      </c>
      <c r="K27" s="3">
        <v>418</v>
      </c>
      <c r="L27" s="30">
        <f t="shared" si="5"/>
        <v>0.1930653512357568</v>
      </c>
      <c r="M27" s="31">
        <f t="shared" si="6"/>
        <v>59.206798866855529</v>
      </c>
      <c r="N27" s="32">
        <f t="shared" si="7"/>
        <v>706</v>
      </c>
      <c r="O27" s="33">
        <f t="shared" si="8"/>
        <v>80.045351473922892</v>
      </c>
    </row>
    <row r="28" spans="1:15">
      <c r="A28" s="26" t="s">
        <v>30</v>
      </c>
      <c r="B28" s="35">
        <v>2340</v>
      </c>
      <c r="C28" s="3">
        <v>2501</v>
      </c>
      <c r="D28" s="3">
        <v>808</v>
      </c>
      <c r="E28" s="3">
        <f t="shared" si="0"/>
        <v>-184</v>
      </c>
      <c r="F28" s="27">
        <f t="shared" si="1"/>
        <v>0.34668588885456358</v>
      </c>
      <c r="G28" s="27">
        <f t="shared" si="2"/>
        <v>42.171189979123177</v>
      </c>
      <c r="H28" s="3">
        <v>116</v>
      </c>
      <c r="I28" s="28">
        <f t="shared" si="3"/>
        <v>0.36853475663997964</v>
      </c>
      <c r="J28" s="29">
        <f t="shared" si="4"/>
        <v>6.0542797494780798</v>
      </c>
      <c r="K28" s="3">
        <v>992</v>
      </c>
      <c r="L28" s="30">
        <f t="shared" si="5"/>
        <v>0.45818380006189174</v>
      </c>
      <c r="M28" s="31">
        <f t="shared" si="6"/>
        <v>51.774530271398746</v>
      </c>
      <c r="N28" s="32">
        <f t="shared" si="7"/>
        <v>1916</v>
      </c>
      <c r="O28" s="33">
        <f t="shared" si="8"/>
        <v>76.609356257496998</v>
      </c>
    </row>
    <row r="29" spans="1:15">
      <c r="A29" s="26" t="s">
        <v>70</v>
      </c>
      <c r="B29" s="35">
        <v>720</v>
      </c>
      <c r="C29" s="3">
        <v>732</v>
      </c>
      <c r="D29" s="3">
        <v>149</v>
      </c>
      <c r="E29" s="3">
        <f t="shared" si="0"/>
        <v>-190</v>
      </c>
      <c r="F29" s="27">
        <f t="shared" si="1"/>
        <v>6.3930937424913334E-2</v>
      </c>
      <c r="G29" s="27">
        <f t="shared" si="2"/>
        <v>27.389705882352942</v>
      </c>
      <c r="H29" s="3">
        <v>56</v>
      </c>
      <c r="I29" s="28">
        <f t="shared" si="3"/>
        <v>0.17791333079171431</v>
      </c>
      <c r="J29" s="29">
        <f t="shared" si="4"/>
        <v>10.294117647058822</v>
      </c>
      <c r="K29" s="3">
        <v>339</v>
      </c>
      <c r="L29" s="30">
        <f t="shared" si="5"/>
        <v>0.1565769236098602</v>
      </c>
      <c r="M29" s="31">
        <f t="shared" si="6"/>
        <v>62.316176470588239</v>
      </c>
      <c r="N29" s="32">
        <f t="shared" si="7"/>
        <v>544</v>
      </c>
      <c r="O29" s="33">
        <f t="shared" si="8"/>
        <v>74.316939890710387</v>
      </c>
    </row>
    <row r="30" spans="1:15">
      <c r="A30" s="26" t="s">
        <v>55</v>
      </c>
      <c r="B30" s="35">
        <v>1243</v>
      </c>
      <c r="C30" s="3">
        <v>1316</v>
      </c>
      <c r="D30" s="3">
        <v>364</v>
      </c>
      <c r="E30" s="3">
        <f t="shared" si="0"/>
        <v>-193</v>
      </c>
      <c r="F30" s="27">
        <f t="shared" si="1"/>
        <v>0.15618027666220438</v>
      </c>
      <c r="G30" s="27">
        <f t="shared" si="2"/>
        <v>36.804853387259854</v>
      </c>
      <c r="H30" s="3">
        <v>68</v>
      </c>
      <c r="I30" s="28">
        <f t="shared" si="3"/>
        <v>0.21603761596136736</v>
      </c>
      <c r="J30" s="29">
        <f t="shared" si="4"/>
        <v>6.8756319514661266</v>
      </c>
      <c r="K30" s="3">
        <v>557</v>
      </c>
      <c r="L30" s="30">
        <f t="shared" si="5"/>
        <v>0.25726650870410656</v>
      </c>
      <c r="M30" s="31">
        <f t="shared" si="6"/>
        <v>56.31951466127402</v>
      </c>
      <c r="N30" s="32">
        <f t="shared" si="7"/>
        <v>989</v>
      </c>
      <c r="O30" s="33">
        <f t="shared" si="8"/>
        <v>75.151975683890583</v>
      </c>
    </row>
    <row r="31" spans="1:15">
      <c r="A31" s="26" t="s">
        <v>66</v>
      </c>
      <c r="B31" s="35">
        <v>1191</v>
      </c>
      <c r="C31" s="3">
        <v>1246</v>
      </c>
      <c r="D31" s="3">
        <v>368</v>
      </c>
      <c r="E31" s="3">
        <f t="shared" si="0"/>
        <v>-200</v>
      </c>
      <c r="F31" s="27">
        <f t="shared" si="1"/>
        <v>0.15789654343871212</v>
      </c>
      <c r="G31" s="27">
        <f t="shared" si="2"/>
        <v>36.947791164658632</v>
      </c>
      <c r="H31" s="3">
        <v>60</v>
      </c>
      <c r="I31" s="28">
        <f t="shared" si="3"/>
        <v>0.19062142584826536</v>
      </c>
      <c r="J31" s="29">
        <f t="shared" si="4"/>
        <v>6.024096385542169</v>
      </c>
      <c r="K31" s="3">
        <v>568</v>
      </c>
      <c r="L31" s="30">
        <f t="shared" si="5"/>
        <v>0.26234717584188966</v>
      </c>
      <c r="M31" s="31">
        <f t="shared" si="6"/>
        <v>57.028112449799195</v>
      </c>
      <c r="N31" s="32">
        <f t="shared" si="7"/>
        <v>996</v>
      </c>
      <c r="O31" s="33">
        <f t="shared" si="8"/>
        <v>79.935794542536115</v>
      </c>
    </row>
    <row r="32" spans="1:15">
      <c r="A32" s="26" t="s">
        <v>2</v>
      </c>
      <c r="B32" s="35">
        <v>1354</v>
      </c>
      <c r="C32" s="3">
        <v>1442</v>
      </c>
      <c r="D32" s="3">
        <v>342</v>
      </c>
      <c r="E32" s="3">
        <f t="shared" si="0"/>
        <v>-202</v>
      </c>
      <c r="F32" s="27">
        <f t="shared" si="1"/>
        <v>0.14674080939141179</v>
      </c>
      <c r="G32" s="27">
        <f t="shared" si="2"/>
        <v>34.933605720122571</v>
      </c>
      <c r="H32" s="3">
        <v>93</v>
      </c>
      <c r="I32" s="28">
        <f t="shared" si="3"/>
        <v>0.29546321006481124</v>
      </c>
      <c r="J32" s="29">
        <f t="shared" si="4"/>
        <v>9.4994892747701734</v>
      </c>
      <c r="K32" s="3">
        <v>544</v>
      </c>
      <c r="L32" s="30">
        <f t="shared" si="5"/>
        <v>0.2512620839049084</v>
      </c>
      <c r="M32" s="31">
        <f t="shared" si="6"/>
        <v>55.566905005107245</v>
      </c>
      <c r="N32" s="32">
        <f t="shared" si="7"/>
        <v>979</v>
      </c>
      <c r="O32" s="33">
        <f t="shared" si="8"/>
        <v>67.891816920943143</v>
      </c>
    </row>
    <row r="33" spans="1:15">
      <c r="A33" s="26" t="s">
        <v>1</v>
      </c>
      <c r="B33" s="35">
        <v>2120</v>
      </c>
      <c r="C33" s="3">
        <v>2171</v>
      </c>
      <c r="D33" s="3">
        <v>657</v>
      </c>
      <c r="E33" s="3">
        <f t="shared" si="0"/>
        <v>-238</v>
      </c>
      <c r="F33" s="27">
        <f t="shared" si="1"/>
        <v>0.28189681804139638</v>
      </c>
      <c r="G33" s="27">
        <f t="shared" si="2"/>
        <v>38.533724340175951</v>
      </c>
      <c r="H33" s="3">
        <v>153</v>
      </c>
      <c r="I33" s="28">
        <f t="shared" si="3"/>
        <v>0.4860846359130766</v>
      </c>
      <c r="J33" s="29">
        <f t="shared" si="4"/>
        <v>8.9736070381231681</v>
      </c>
      <c r="K33" s="3">
        <v>895</v>
      </c>
      <c r="L33" s="30">
        <f t="shared" si="5"/>
        <v>0.41338155348325922</v>
      </c>
      <c r="M33" s="31">
        <f t="shared" si="6"/>
        <v>52.492668621700879</v>
      </c>
      <c r="N33" s="32">
        <f t="shared" si="7"/>
        <v>1705</v>
      </c>
      <c r="O33" s="33">
        <f t="shared" si="8"/>
        <v>78.535237217871952</v>
      </c>
    </row>
    <row r="34" spans="1:15">
      <c r="A34" s="26" t="s">
        <v>62</v>
      </c>
      <c r="B34" s="35">
        <v>3441</v>
      </c>
      <c r="C34" s="3">
        <v>3640</v>
      </c>
      <c r="D34" s="3">
        <v>1162</v>
      </c>
      <c r="E34" s="3">
        <f t="shared" si="0"/>
        <v>-260</v>
      </c>
      <c r="F34" s="27">
        <f t="shared" si="1"/>
        <v>0.49857549857549854</v>
      </c>
      <c r="G34" s="27">
        <f t="shared" si="2"/>
        <v>41.798561151079141</v>
      </c>
      <c r="H34" s="3">
        <v>196</v>
      </c>
      <c r="I34" s="28">
        <f t="shared" si="3"/>
        <v>0.62269665777100014</v>
      </c>
      <c r="J34" s="29">
        <f t="shared" si="4"/>
        <v>7.0503597122302155</v>
      </c>
      <c r="K34" s="3">
        <v>1422</v>
      </c>
      <c r="L34" s="30">
        <f t="shared" si="5"/>
        <v>0.65679169726613928</v>
      </c>
      <c r="M34" s="31">
        <f t="shared" si="6"/>
        <v>51.151079136690647</v>
      </c>
      <c r="N34" s="32">
        <f t="shared" si="7"/>
        <v>2780</v>
      </c>
      <c r="O34" s="33">
        <f t="shared" si="8"/>
        <v>76.373626373626365</v>
      </c>
    </row>
    <row r="35" spans="1:15">
      <c r="A35" s="26" t="s">
        <v>49</v>
      </c>
      <c r="B35" s="35">
        <v>1488</v>
      </c>
      <c r="C35" s="3">
        <v>1499</v>
      </c>
      <c r="D35" s="3">
        <v>439</v>
      </c>
      <c r="E35" s="3">
        <f t="shared" si="0"/>
        <v>-261</v>
      </c>
      <c r="F35" s="27">
        <f t="shared" si="1"/>
        <v>0.18836027872172451</v>
      </c>
      <c r="G35" s="27">
        <f t="shared" si="2"/>
        <v>35.866013071895424</v>
      </c>
      <c r="H35" s="3">
        <v>85</v>
      </c>
      <c r="I35" s="28">
        <f t="shared" si="3"/>
        <v>0.27004701995170927</v>
      </c>
      <c r="J35" s="29">
        <f t="shared" si="4"/>
        <v>6.9444444444444446</v>
      </c>
      <c r="K35" s="3">
        <v>700</v>
      </c>
      <c r="L35" s="30">
        <f t="shared" si="5"/>
        <v>0.32331518149528654</v>
      </c>
      <c r="M35" s="31">
        <f t="shared" si="6"/>
        <v>57.189542483660126</v>
      </c>
      <c r="N35" s="32">
        <f t="shared" si="7"/>
        <v>1224</v>
      </c>
      <c r="O35" s="33">
        <f t="shared" si="8"/>
        <v>81.654436290860573</v>
      </c>
    </row>
    <row r="36" spans="1:15">
      <c r="A36" s="26" t="s">
        <v>33</v>
      </c>
      <c r="B36" s="35">
        <v>1215</v>
      </c>
      <c r="C36" s="3">
        <v>1308</v>
      </c>
      <c r="D36" s="3">
        <v>325</v>
      </c>
      <c r="E36" s="3">
        <f t="shared" ref="E36:E59" si="9">D36-K36</f>
        <v>-279</v>
      </c>
      <c r="F36" s="27">
        <f t="shared" ref="F36:F59" si="10">(D36/233064)*100</f>
        <v>0.1394466755912539</v>
      </c>
      <c r="G36" s="27">
        <f t="shared" ref="G36:G59" si="11">(D36/N36)*100</f>
        <v>32.597793380140423</v>
      </c>
      <c r="H36" s="3">
        <v>68</v>
      </c>
      <c r="I36" s="28">
        <f t="shared" ref="I36:I59" si="12">(H36/31476)*100</f>
        <v>0.21603761596136736</v>
      </c>
      <c r="J36" s="29">
        <f t="shared" ref="J36:J59" si="13">(H36/N36)*100</f>
        <v>6.8204613841524573</v>
      </c>
      <c r="K36" s="3">
        <v>604</v>
      </c>
      <c r="L36" s="30">
        <f t="shared" ref="L36:L59" si="14">(K36/216507)*100</f>
        <v>0.27897481374736155</v>
      </c>
      <c r="M36" s="31">
        <f t="shared" ref="M36:M59" si="15">(K36/N36)*100</f>
        <v>60.581745235707118</v>
      </c>
      <c r="N36" s="32">
        <f t="shared" ref="N36:N59" si="16">D36+H36+K36</f>
        <v>997</v>
      </c>
      <c r="O36" s="33">
        <f t="shared" ref="O36:O59" si="17">(N36/C36)*100</f>
        <v>76.223241590214059</v>
      </c>
    </row>
    <row r="37" spans="1:15">
      <c r="A37" s="26" t="s">
        <v>4</v>
      </c>
      <c r="B37" s="35">
        <v>1143</v>
      </c>
      <c r="C37" s="3">
        <v>1239</v>
      </c>
      <c r="D37" s="3">
        <v>328</v>
      </c>
      <c r="E37" s="3">
        <f t="shared" si="9"/>
        <v>-287</v>
      </c>
      <c r="F37" s="27">
        <f t="shared" si="10"/>
        <v>0.14073387567363471</v>
      </c>
      <c r="G37" s="27">
        <f t="shared" si="11"/>
        <v>32.669322709163346</v>
      </c>
      <c r="H37" s="3">
        <v>61</v>
      </c>
      <c r="I37" s="28">
        <f t="shared" si="12"/>
        <v>0.19379844961240311</v>
      </c>
      <c r="J37" s="29">
        <f t="shared" si="13"/>
        <v>6.0756972111553784</v>
      </c>
      <c r="K37" s="3">
        <v>615</v>
      </c>
      <c r="L37" s="30">
        <f t="shared" si="14"/>
        <v>0.2840554808851446</v>
      </c>
      <c r="M37" s="31">
        <f t="shared" si="15"/>
        <v>61.254980079681275</v>
      </c>
      <c r="N37" s="32">
        <f t="shared" si="16"/>
        <v>1004</v>
      </c>
      <c r="O37" s="33">
        <f t="shared" si="17"/>
        <v>81.033091202582725</v>
      </c>
    </row>
    <row r="38" spans="1:15">
      <c r="A38" s="26" t="s">
        <v>53</v>
      </c>
      <c r="B38" s="35">
        <v>7117</v>
      </c>
      <c r="C38" s="3">
        <v>7297</v>
      </c>
      <c r="D38" s="3">
        <v>2271</v>
      </c>
      <c r="E38" s="3">
        <f t="shared" si="9"/>
        <v>-376</v>
      </c>
      <c r="F38" s="27">
        <f t="shared" si="10"/>
        <v>0.97441046236226947</v>
      </c>
      <c r="G38" s="27">
        <f t="shared" si="11"/>
        <v>42.314141978759082</v>
      </c>
      <c r="H38" s="3">
        <v>449</v>
      </c>
      <c r="I38" s="28">
        <f t="shared" si="12"/>
        <v>1.4264836700978523</v>
      </c>
      <c r="J38" s="29">
        <f t="shared" si="13"/>
        <v>8.3659400037264771</v>
      </c>
      <c r="K38" s="3">
        <v>2647</v>
      </c>
      <c r="L38" s="30">
        <f t="shared" si="14"/>
        <v>1.2225932648828906</v>
      </c>
      <c r="M38" s="31">
        <f t="shared" si="15"/>
        <v>49.319918017514439</v>
      </c>
      <c r="N38" s="32">
        <f t="shared" si="16"/>
        <v>5367</v>
      </c>
      <c r="O38" s="33">
        <f t="shared" si="17"/>
        <v>73.550774290804441</v>
      </c>
    </row>
    <row r="39" spans="1:15">
      <c r="A39" s="26" t="s">
        <v>3</v>
      </c>
      <c r="B39" s="35">
        <v>991</v>
      </c>
      <c r="C39" s="3">
        <v>996</v>
      </c>
      <c r="D39" s="3">
        <v>125</v>
      </c>
      <c r="E39" s="3">
        <f t="shared" si="9"/>
        <v>-411</v>
      </c>
      <c r="F39" s="27">
        <f t="shared" si="10"/>
        <v>5.3633336765866887E-2</v>
      </c>
      <c r="G39" s="27">
        <f t="shared" si="11"/>
        <v>17.507002801120446</v>
      </c>
      <c r="H39" s="3">
        <v>53</v>
      </c>
      <c r="I39" s="28">
        <f t="shared" si="12"/>
        <v>0.16838225949930105</v>
      </c>
      <c r="J39" s="29">
        <f t="shared" si="13"/>
        <v>7.4229691876750703</v>
      </c>
      <c r="K39" s="3">
        <v>536</v>
      </c>
      <c r="L39" s="30">
        <f t="shared" si="14"/>
        <v>0.24756705325924799</v>
      </c>
      <c r="M39" s="31">
        <f t="shared" si="15"/>
        <v>75.070028011204485</v>
      </c>
      <c r="N39" s="32">
        <f t="shared" si="16"/>
        <v>714</v>
      </c>
      <c r="O39" s="33">
        <f t="shared" si="17"/>
        <v>71.686746987951807</v>
      </c>
    </row>
    <row r="40" spans="1:15">
      <c r="A40" s="26" t="s">
        <v>27</v>
      </c>
      <c r="B40" s="35">
        <v>1923</v>
      </c>
      <c r="C40" s="3">
        <v>1864</v>
      </c>
      <c r="D40" s="3">
        <v>422</v>
      </c>
      <c r="E40" s="3">
        <f t="shared" si="9"/>
        <v>-414</v>
      </c>
      <c r="F40" s="27">
        <f t="shared" si="10"/>
        <v>0.18106614492156661</v>
      </c>
      <c r="G40" s="27">
        <f t="shared" si="11"/>
        <v>29.907866761162293</v>
      </c>
      <c r="H40" s="3">
        <v>153</v>
      </c>
      <c r="I40" s="28">
        <f t="shared" si="12"/>
        <v>0.4860846359130766</v>
      </c>
      <c r="J40" s="29">
        <f t="shared" si="13"/>
        <v>10.843373493975903</v>
      </c>
      <c r="K40" s="3">
        <v>836</v>
      </c>
      <c r="L40" s="30">
        <f t="shared" si="14"/>
        <v>0.3861307024715136</v>
      </c>
      <c r="M40" s="31">
        <f t="shared" si="15"/>
        <v>59.2487597448618</v>
      </c>
      <c r="N40" s="32">
        <f t="shared" si="16"/>
        <v>1411</v>
      </c>
      <c r="O40" s="33">
        <f t="shared" si="17"/>
        <v>75.69742489270385</v>
      </c>
    </row>
    <row r="41" spans="1:15">
      <c r="A41" s="26" t="s">
        <v>25</v>
      </c>
      <c r="B41" s="35">
        <v>3980</v>
      </c>
      <c r="C41" s="3">
        <v>3992</v>
      </c>
      <c r="D41" s="3">
        <v>1327</v>
      </c>
      <c r="E41" s="3">
        <f t="shared" si="9"/>
        <v>-419</v>
      </c>
      <c r="F41" s="27">
        <f t="shared" si="10"/>
        <v>0.56937150310644291</v>
      </c>
      <c r="G41" s="27">
        <f t="shared" si="11"/>
        <v>40.420347243374962</v>
      </c>
      <c r="H41" s="3">
        <v>210</v>
      </c>
      <c r="I41" s="28">
        <f t="shared" si="12"/>
        <v>0.6671749904689287</v>
      </c>
      <c r="J41" s="29">
        <f t="shared" si="13"/>
        <v>6.3965884861407254</v>
      </c>
      <c r="K41" s="3">
        <v>1746</v>
      </c>
      <c r="L41" s="30">
        <f t="shared" si="14"/>
        <v>0.80644043841538604</v>
      </c>
      <c r="M41" s="31">
        <f t="shared" si="15"/>
        <v>53.183064270484316</v>
      </c>
      <c r="N41" s="32">
        <f t="shared" si="16"/>
        <v>3283</v>
      </c>
      <c r="O41" s="33">
        <f t="shared" si="17"/>
        <v>82.239478957915836</v>
      </c>
    </row>
    <row r="42" spans="1:15">
      <c r="A42" s="26" t="s">
        <v>34</v>
      </c>
      <c r="B42" s="35">
        <v>910</v>
      </c>
      <c r="C42" s="3">
        <v>914</v>
      </c>
      <c r="D42" s="3">
        <v>101</v>
      </c>
      <c r="E42" s="3">
        <f t="shared" si="9"/>
        <v>-457</v>
      </c>
      <c r="F42" s="27">
        <f t="shared" si="10"/>
        <v>4.3335736106820448E-2</v>
      </c>
      <c r="G42" s="27">
        <f t="shared" si="11"/>
        <v>14.305949008498583</v>
      </c>
      <c r="H42" s="3">
        <v>47</v>
      </c>
      <c r="I42" s="28">
        <f t="shared" si="12"/>
        <v>0.14932011691447453</v>
      </c>
      <c r="J42" s="29">
        <f t="shared" si="13"/>
        <v>6.6572237960339935</v>
      </c>
      <c r="K42" s="3">
        <v>558</v>
      </c>
      <c r="L42" s="30">
        <f t="shared" si="14"/>
        <v>0.25772838753481414</v>
      </c>
      <c r="M42" s="31">
        <f t="shared" si="15"/>
        <v>79.036827195467424</v>
      </c>
      <c r="N42" s="32">
        <f t="shared" si="16"/>
        <v>706</v>
      </c>
      <c r="O42" s="33">
        <f t="shared" si="17"/>
        <v>77.242888402625823</v>
      </c>
    </row>
    <row r="43" spans="1:15">
      <c r="A43" s="26" t="s">
        <v>26</v>
      </c>
      <c r="B43" s="35">
        <v>1238</v>
      </c>
      <c r="C43" s="3">
        <v>1312</v>
      </c>
      <c r="D43" s="3">
        <v>239</v>
      </c>
      <c r="E43" s="3">
        <f t="shared" si="9"/>
        <v>-480</v>
      </c>
      <c r="F43" s="27">
        <f t="shared" si="10"/>
        <v>0.10254693989633749</v>
      </c>
      <c r="G43" s="27">
        <f t="shared" si="11"/>
        <v>23.31707317073171</v>
      </c>
      <c r="H43" s="3">
        <v>67</v>
      </c>
      <c r="I43" s="28">
        <f t="shared" si="12"/>
        <v>0.21286059219722964</v>
      </c>
      <c r="J43" s="29">
        <f t="shared" si="13"/>
        <v>6.536585365853659</v>
      </c>
      <c r="K43" s="3">
        <v>719</v>
      </c>
      <c r="L43" s="30">
        <f t="shared" si="14"/>
        <v>0.33209087927873004</v>
      </c>
      <c r="M43" s="31">
        <f t="shared" si="15"/>
        <v>70.146341463414629</v>
      </c>
      <c r="N43" s="32">
        <f t="shared" si="16"/>
        <v>1025</v>
      </c>
      <c r="O43" s="33">
        <f t="shared" si="17"/>
        <v>78.125</v>
      </c>
    </row>
    <row r="44" spans="1:15">
      <c r="A44" s="26" t="s">
        <v>40</v>
      </c>
      <c r="B44" s="35">
        <v>2607</v>
      </c>
      <c r="C44" s="3">
        <v>2764</v>
      </c>
      <c r="D44" s="3">
        <v>721</v>
      </c>
      <c r="E44" s="3">
        <f t="shared" si="9"/>
        <v>-488</v>
      </c>
      <c r="F44" s="27">
        <f t="shared" si="10"/>
        <v>0.30935708646552018</v>
      </c>
      <c r="G44" s="27">
        <f t="shared" si="11"/>
        <v>34.009433962264154</v>
      </c>
      <c r="H44" s="3">
        <v>190</v>
      </c>
      <c r="I44" s="28">
        <f t="shared" si="12"/>
        <v>0.60363451518617361</v>
      </c>
      <c r="J44" s="29">
        <f t="shared" si="13"/>
        <v>8.9622641509433958</v>
      </c>
      <c r="K44" s="3">
        <v>1209</v>
      </c>
      <c r="L44" s="30">
        <f t="shared" si="14"/>
        <v>0.55841150632543057</v>
      </c>
      <c r="M44" s="31">
        <f t="shared" si="15"/>
        <v>57.028301886792455</v>
      </c>
      <c r="N44" s="32">
        <f t="shared" si="16"/>
        <v>2120</v>
      </c>
      <c r="O44" s="33">
        <f t="shared" si="17"/>
        <v>76.700434153400863</v>
      </c>
    </row>
    <row r="45" spans="1:15">
      <c r="A45" s="26" t="s">
        <v>48</v>
      </c>
      <c r="B45" s="35">
        <v>2532</v>
      </c>
      <c r="C45" s="3">
        <v>2732</v>
      </c>
      <c r="D45" s="3">
        <v>658</v>
      </c>
      <c r="E45" s="3">
        <f t="shared" si="9"/>
        <v>-666</v>
      </c>
      <c r="F45" s="27">
        <f t="shared" si="10"/>
        <v>0.28232588473552328</v>
      </c>
      <c r="G45" s="27">
        <f t="shared" si="11"/>
        <v>31.170061582188534</v>
      </c>
      <c r="H45" s="3">
        <v>129</v>
      </c>
      <c r="I45" s="28">
        <f t="shared" si="12"/>
        <v>0.4098360655737705</v>
      </c>
      <c r="J45" s="29">
        <f t="shared" si="13"/>
        <v>6.1108479393652297</v>
      </c>
      <c r="K45" s="3">
        <v>1324</v>
      </c>
      <c r="L45" s="30">
        <f t="shared" si="14"/>
        <v>0.61152757185679907</v>
      </c>
      <c r="M45" s="31">
        <f t="shared" si="15"/>
        <v>62.71909047844624</v>
      </c>
      <c r="N45" s="32">
        <f t="shared" si="16"/>
        <v>2111</v>
      </c>
      <c r="O45" s="33">
        <f t="shared" si="17"/>
        <v>77.26939970717423</v>
      </c>
    </row>
    <row r="46" spans="1:15">
      <c r="A46" s="26" t="s">
        <v>35</v>
      </c>
      <c r="B46" s="35">
        <v>7915</v>
      </c>
      <c r="C46" s="3">
        <v>8125</v>
      </c>
      <c r="D46" s="3">
        <v>2669</v>
      </c>
      <c r="E46" s="3">
        <f t="shared" si="9"/>
        <v>-708</v>
      </c>
      <c r="F46" s="27">
        <f t="shared" si="10"/>
        <v>1.1451790066247898</v>
      </c>
      <c r="G46" s="27">
        <f t="shared" si="11"/>
        <v>40.866636043484917</v>
      </c>
      <c r="H46" s="3">
        <v>485</v>
      </c>
      <c r="I46" s="28">
        <f t="shared" si="12"/>
        <v>1.5408565256068116</v>
      </c>
      <c r="J46" s="29">
        <f t="shared" si="13"/>
        <v>7.4261215740315425</v>
      </c>
      <c r="K46" s="3">
        <v>3377</v>
      </c>
      <c r="L46" s="30">
        <f t="shared" si="14"/>
        <v>1.5597648112994036</v>
      </c>
      <c r="M46" s="31">
        <f t="shared" si="15"/>
        <v>51.707242382483543</v>
      </c>
      <c r="N46" s="32">
        <f t="shared" si="16"/>
        <v>6531</v>
      </c>
      <c r="O46" s="33">
        <f t="shared" si="17"/>
        <v>80.381538461538454</v>
      </c>
    </row>
    <row r="47" spans="1:15">
      <c r="A47" s="26" t="s">
        <v>22</v>
      </c>
      <c r="B47" s="35">
        <v>4027</v>
      </c>
      <c r="C47" s="3">
        <v>3977</v>
      </c>
      <c r="D47" s="3">
        <v>992</v>
      </c>
      <c r="E47" s="3">
        <f t="shared" si="9"/>
        <v>-738</v>
      </c>
      <c r="F47" s="27">
        <f t="shared" si="10"/>
        <v>0.42563416057391962</v>
      </c>
      <c r="G47" s="27">
        <f t="shared" si="11"/>
        <v>32.967763376537057</v>
      </c>
      <c r="H47" s="3">
        <v>287</v>
      </c>
      <c r="I47" s="28">
        <f t="shared" si="12"/>
        <v>0.91180582030753587</v>
      </c>
      <c r="J47" s="29">
        <f t="shared" si="13"/>
        <v>9.5380525091392485</v>
      </c>
      <c r="K47" s="3">
        <v>1730</v>
      </c>
      <c r="L47" s="30">
        <f t="shared" si="14"/>
        <v>0.79905037712406524</v>
      </c>
      <c r="M47" s="31">
        <f t="shared" si="15"/>
        <v>57.494184114323701</v>
      </c>
      <c r="N47" s="32">
        <f t="shared" si="16"/>
        <v>3009</v>
      </c>
      <c r="O47" s="33">
        <f t="shared" si="17"/>
        <v>75.66004526024642</v>
      </c>
    </row>
    <row r="48" spans="1:15">
      <c r="A48" s="26" t="s">
        <v>38</v>
      </c>
      <c r="B48" s="35">
        <v>3036</v>
      </c>
      <c r="C48" s="3">
        <v>3097</v>
      </c>
      <c r="D48" s="3">
        <v>670</v>
      </c>
      <c r="E48" s="3">
        <f t="shared" si="9"/>
        <v>-763</v>
      </c>
      <c r="F48" s="27">
        <f t="shared" si="10"/>
        <v>0.28747468506504653</v>
      </c>
      <c r="G48" s="27">
        <f t="shared" si="11"/>
        <v>28.63247863247863</v>
      </c>
      <c r="H48" s="3">
        <v>237</v>
      </c>
      <c r="I48" s="28">
        <f t="shared" si="12"/>
        <v>0.75295463210064806</v>
      </c>
      <c r="J48" s="29">
        <f t="shared" si="13"/>
        <v>10.128205128205128</v>
      </c>
      <c r="K48" s="3">
        <v>1433</v>
      </c>
      <c r="L48" s="30">
        <f t="shared" si="14"/>
        <v>0.66187236440392228</v>
      </c>
      <c r="M48" s="31">
        <f t="shared" si="15"/>
        <v>61.239316239316246</v>
      </c>
      <c r="N48" s="32">
        <f t="shared" si="16"/>
        <v>2340</v>
      </c>
      <c r="O48" s="33">
        <f t="shared" si="17"/>
        <v>75.556990636099457</v>
      </c>
    </row>
    <row r="49" spans="1:15">
      <c r="A49" s="26" t="s">
        <v>45</v>
      </c>
      <c r="B49" s="35">
        <v>2578</v>
      </c>
      <c r="C49" s="3">
        <v>2792</v>
      </c>
      <c r="D49" s="3">
        <v>607</v>
      </c>
      <c r="E49" s="3">
        <f t="shared" si="9"/>
        <v>-858</v>
      </c>
      <c r="F49" s="27">
        <f t="shared" si="10"/>
        <v>0.26044348333504957</v>
      </c>
      <c r="G49" s="27">
        <f t="shared" si="11"/>
        <v>27.195340501792113</v>
      </c>
      <c r="H49" s="3">
        <v>160</v>
      </c>
      <c r="I49" s="28">
        <f t="shared" si="12"/>
        <v>0.50832380226204088</v>
      </c>
      <c r="J49" s="29">
        <f t="shared" si="13"/>
        <v>7.1684587813620064</v>
      </c>
      <c r="K49" s="3">
        <v>1465</v>
      </c>
      <c r="L49" s="30">
        <f t="shared" si="14"/>
        <v>0.67665248698656388</v>
      </c>
      <c r="M49" s="31">
        <f t="shared" si="15"/>
        <v>65.636200716845877</v>
      </c>
      <c r="N49" s="32">
        <f t="shared" si="16"/>
        <v>2232</v>
      </c>
      <c r="O49" s="33">
        <f t="shared" si="17"/>
        <v>79.94269340974212</v>
      </c>
    </row>
    <row r="50" spans="1:15">
      <c r="A50" s="26" t="s">
        <v>37</v>
      </c>
      <c r="B50" s="35">
        <v>5824</v>
      </c>
      <c r="C50" s="3">
        <v>5926</v>
      </c>
      <c r="D50" s="3">
        <v>1681</v>
      </c>
      <c r="E50" s="3">
        <f t="shared" si="9"/>
        <v>-922</v>
      </c>
      <c r="F50" s="27">
        <f t="shared" si="10"/>
        <v>0.72126111282737781</v>
      </c>
      <c r="G50" s="27">
        <f t="shared" si="11"/>
        <v>36.695044750054571</v>
      </c>
      <c r="H50" s="3">
        <v>297</v>
      </c>
      <c r="I50" s="28">
        <f t="shared" si="12"/>
        <v>0.94357605794891353</v>
      </c>
      <c r="J50" s="29">
        <f t="shared" si="13"/>
        <v>6.4833005893909625</v>
      </c>
      <c r="K50" s="3">
        <v>2603</v>
      </c>
      <c r="L50" s="30">
        <f t="shared" si="14"/>
        <v>1.2022705963317584</v>
      </c>
      <c r="M50" s="31">
        <f t="shared" si="15"/>
        <v>56.821654660554465</v>
      </c>
      <c r="N50" s="32">
        <f t="shared" si="16"/>
        <v>4581</v>
      </c>
      <c r="O50" s="33">
        <f t="shared" si="17"/>
        <v>77.303408707391156</v>
      </c>
    </row>
    <row r="51" spans="1:15">
      <c r="A51" s="26" t="s">
        <v>72</v>
      </c>
      <c r="B51" s="35">
        <v>5471</v>
      </c>
      <c r="C51" s="3">
        <v>5944</v>
      </c>
      <c r="D51" s="3">
        <v>1569</v>
      </c>
      <c r="E51" s="3">
        <f t="shared" si="9"/>
        <v>-932</v>
      </c>
      <c r="F51" s="27">
        <f t="shared" si="10"/>
        <v>0.67320564308516118</v>
      </c>
      <c r="G51" s="27">
        <f t="shared" si="11"/>
        <v>35.465641952983724</v>
      </c>
      <c r="H51" s="3">
        <v>354</v>
      </c>
      <c r="I51" s="28">
        <f t="shared" si="12"/>
        <v>1.1246664125047656</v>
      </c>
      <c r="J51" s="29">
        <f t="shared" si="13"/>
        <v>8.0018083182640147</v>
      </c>
      <c r="K51" s="3">
        <v>2501</v>
      </c>
      <c r="L51" s="30">
        <f t="shared" si="14"/>
        <v>1.155158955599588</v>
      </c>
      <c r="M51" s="31">
        <f t="shared" si="15"/>
        <v>56.532549728752258</v>
      </c>
      <c r="N51" s="32">
        <f t="shared" si="16"/>
        <v>4424</v>
      </c>
      <c r="O51" s="33">
        <f t="shared" si="17"/>
        <v>74.427994616419923</v>
      </c>
    </row>
    <row r="52" spans="1:15">
      <c r="A52" s="26" t="s">
        <v>31</v>
      </c>
      <c r="B52" s="35">
        <v>5816</v>
      </c>
      <c r="C52" s="3">
        <v>5671</v>
      </c>
      <c r="D52" s="3">
        <v>1510</v>
      </c>
      <c r="E52" s="3">
        <f t="shared" si="9"/>
        <v>-1167</v>
      </c>
      <c r="F52" s="27">
        <f t="shared" si="10"/>
        <v>0.64789070813167193</v>
      </c>
      <c r="G52" s="27">
        <f t="shared" si="11"/>
        <v>33.2160140783106</v>
      </c>
      <c r="H52" s="3">
        <v>359</v>
      </c>
      <c r="I52" s="28">
        <f t="shared" si="12"/>
        <v>1.1405515313254544</v>
      </c>
      <c r="J52" s="29">
        <f t="shared" si="13"/>
        <v>7.8970523537175543</v>
      </c>
      <c r="K52" s="3">
        <v>2677</v>
      </c>
      <c r="L52" s="30">
        <f t="shared" si="14"/>
        <v>1.2364496298041172</v>
      </c>
      <c r="M52" s="31">
        <f t="shared" si="15"/>
        <v>58.886933567971845</v>
      </c>
      <c r="N52" s="32">
        <f t="shared" si="16"/>
        <v>4546</v>
      </c>
      <c r="O52" s="33">
        <f t="shared" si="17"/>
        <v>80.162228883794754</v>
      </c>
    </row>
    <row r="53" spans="1:15">
      <c r="A53" s="26" t="s">
        <v>54</v>
      </c>
      <c r="B53" s="35">
        <v>8095</v>
      </c>
      <c r="C53" s="3">
        <v>8338</v>
      </c>
      <c r="D53" s="3">
        <v>2039</v>
      </c>
      <c r="E53" s="3">
        <f t="shared" si="9"/>
        <v>-1174</v>
      </c>
      <c r="F53" s="27">
        <f t="shared" si="10"/>
        <v>0.87486698932482065</v>
      </c>
      <c r="G53" s="27">
        <f t="shared" si="11"/>
        <v>34.303499327052492</v>
      </c>
      <c r="H53" s="3">
        <v>692</v>
      </c>
      <c r="I53" s="28">
        <f t="shared" si="12"/>
        <v>2.1985004447833267</v>
      </c>
      <c r="J53" s="29">
        <f t="shared" si="13"/>
        <v>11.641991924629878</v>
      </c>
      <c r="K53" s="3">
        <v>3213</v>
      </c>
      <c r="L53" s="30">
        <f t="shared" si="14"/>
        <v>1.4840166830633652</v>
      </c>
      <c r="M53" s="31">
        <f t="shared" si="15"/>
        <v>54.05450874831763</v>
      </c>
      <c r="N53" s="32">
        <f t="shared" si="16"/>
        <v>5944</v>
      </c>
      <c r="O53" s="33">
        <f t="shared" si="17"/>
        <v>71.288078675941463</v>
      </c>
    </row>
    <row r="54" spans="1:15">
      <c r="A54" s="26" t="s">
        <v>43</v>
      </c>
      <c r="B54" s="35">
        <v>6398</v>
      </c>
      <c r="C54" s="3">
        <v>6699</v>
      </c>
      <c r="D54" s="3">
        <v>1501</v>
      </c>
      <c r="E54" s="3">
        <f t="shared" si="9"/>
        <v>-1348</v>
      </c>
      <c r="F54" s="27">
        <f t="shared" si="10"/>
        <v>0.64402910788452961</v>
      </c>
      <c r="G54" s="27">
        <f t="shared" si="11"/>
        <v>31.6</v>
      </c>
      <c r="H54" s="3">
        <v>400</v>
      </c>
      <c r="I54" s="28">
        <f t="shared" si="12"/>
        <v>1.2708095056551023</v>
      </c>
      <c r="J54" s="29">
        <f t="shared" si="13"/>
        <v>8.4210526315789469</v>
      </c>
      <c r="K54" s="3">
        <v>2849</v>
      </c>
      <c r="L54" s="30">
        <f t="shared" si="14"/>
        <v>1.3158927886858163</v>
      </c>
      <c r="M54" s="31">
        <f t="shared" si="15"/>
        <v>59.978947368421053</v>
      </c>
      <c r="N54" s="32">
        <f t="shared" si="16"/>
        <v>4750</v>
      </c>
      <c r="O54" s="33">
        <f t="shared" si="17"/>
        <v>70.906105388864006</v>
      </c>
    </row>
    <row r="55" spans="1:15">
      <c r="A55" s="26" t="s">
        <v>69</v>
      </c>
      <c r="B55" s="35">
        <v>7899</v>
      </c>
      <c r="C55" s="3">
        <v>7855</v>
      </c>
      <c r="D55" s="3">
        <v>2052</v>
      </c>
      <c r="E55" s="3">
        <f t="shared" si="9"/>
        <v>-1470</v>
      </c>
      <c r="F55" s="27">
        <f t="shared" si="10"/>
        <v>0.88044485634847081</v>
      </c>
      <c r="G55" s="27">
        <f t="shared" si="11"/>
        <v>33.894945490584739</v>
      </c>
      <c r="H55" s="3">
        <v>480</v>
      </c>
      <c r="I55" s="28">
        <f t="shared" si="12"/>
        <v>1.5249714067861229</v>
      </c>
      <c r="J55" s="29">
        <f t="shared" si="13"/>
        <v>7.928642220019821</v>
      </c>
      <c r="K55" s="3">
        <v>3522</v>
      </c>
      <c r="L55" s="30">
        <f t="shared" si="14"/>
        <v>1.626737241751999</v>
      </c>
      <c r="M55" s="31">
        <f t="shared" si="15"/>
        <v>58.176412289395444</v>
      </c>
      <c r="N55" s="32">
        <f t="shared" si="16"/>
        <v>6054</v>
      </c>
      <c r="O55" s="33">
        <f t="shared" si="17"/>
        <v>77.0719287078294</v>
      </c>
    </row>
    <row r="56" spans="1:15">
      <c r="A56" s="26" t="s">
        <v>64</v>
      </c>
      <c r="B56" s="35">
        <v>6526</v>
      </c>
      <c r="C56" s="3">
        <v>6378</v>
      </c>
      <c r="D56" s="3">
        <v>1395</v>
      </c>
      <c r="E56" s="3">
        <f t="shared" si="9"/>
        <v>-1510</v>
      </c>
      <c r="F56" s="27">
        <f t="shared" si="10"/>
        <v>0.59854803830707448</v>
      </c>
      <c r="G56" s="27">
        <f t="shared" si="11"/>
        <v>30.227518959913326</v>
      </c>
      <c r="H56" s="3">
        <v>315</v>
      </c>
      <c r="I56" s="28">
        <f t="shared" si="12"/>
        <v>1.0007624857033932</v>
      </c>
      <c r="J56" s="29">
        <f t="shared" si="13"/>
        <v>6.8255687973997841</v>
      </c>
      <c r="K56" s="3">
        <v>2905</v>
      </c>
      <c r="L56" s="30">
        <f t="shared" si="14"/>
        <v>1.341758003205439</v>
      </c>
      <c r="M56" s="31">
        <f t="shared" si="15"/>
        <v>62.946912242686892</v>
      </c>
      <c r="N56" s="32">
        <f t="shared" si="16"/>
        <v>4615</v>
      </c>
      <c r="O56" s="33">
        <f t="shared" si="17"/>
        <v>72.358105989338355</v>
      </c>
    </row>
    <row r="57" spans="1:15">
      <c r="A57" s="26" t="s">
        <v>0</v>
      </c>
      <c r="B57" s="35">
        <v>12894</v>
      </c>
      <c r="C57" s="3">
        <v>12494</v>
      </c>
      <c r="D57" s="3">
        <v>3083</v>
      </c>
      <c r="E57" s="3">
        <f t="shared" si="9"/>
        <v>-1986</v>
      </c>
      <c r="F57" s="27">
        <f t="shared" si="10"/>
        <v>1.3228126179933408</v>
      </c>
      <c r="G57" s="27">
        <f t="shared" si="11"/>
        <v>34.609339919173777</v>
      </c>
      <c r="H57" s="3">
        <v>756</v>
      </c>
      <c r="I57" s="28">
        <f t="shared" si="12"/>
        <v>2.4018299656881434</v>
      </c>
      <c r="J57" s="29">
        <f t="shared" si="13"/>
        <v>8.4867534800179616</v>
      </c>
      <c r="K57" s="3">
        <v>5069</v>
      </c>
      <c r="L57" s="30">
        <f t="shared" si="14"/>
        <v>2.3412637928565823</v>
      </c>
      <c r="M57" s="31">
        <f t="shared" si="15"/>
        <v>56.903906600808263</v>
      </c>
      <c r="N57" s="32">
        <f t="shared" si="16"/>
        <v>8908</v>
      </c>
      <c r="O57" s="33">
        <f t="shared" si="17"/>
        <v>71.298223147110619</v>
      </c>
    </row>
    <row r="58" spans="1:15">
      <c r="A58" s="26" t="s">
        <v>41</v>
      </c>
      <c r="B58" s="35">
        <v>28908</v>
      </c>
      <c r="C58" s="3">
        <v>29961</v>
      </c>
      <c r="D58" s="3">
        <v>8514</v>
      </c>
      <c r="E58" s="3">
        <f t="shared" si="9"/>
        <v>-3387</v>
      </c>
      <c r="F58" s="27">
        <f t="shared" si="10"/>
        <v>3.653073833796725</v>
      </c>
      <c r="G58" s="27">
        <f t="shared" si="11"/>
        <v>38.596491228070171</v>
      </c>
      <c r="H58" s="3">
        <v>1644</v>
      </c>
      <c r="I58" s="28">
        <f t="shared" si="12"/>
        <v>5.2230270682424704</v>
      </c>
      <c r="J58" s="29">
        <f t="shared" si="13"/>
        <v>7.4527403780769763</v>
      </c>
      <c r="K58" s="3">
        <v>11901</v>
      </c>
      <c r="L58" s="30">
        <f t="shared" si="14"/>
        <v>5.4968199642505784</v>
      </c>
      <c r="M58" s="31">
        <f t="shared" si="15"/>
        <v>53.95076839385284</v>
      </c>
      <c r="N58" s="32">
        <f t="shared" si="16"/>
        <v>22059</v>
      </c>
      <c r="O58" s="33">
        <f t="shared" si="17"/>
        <v>73.625713427455693</v>
      </c>
    </row>
    <row r="59" spans="1:15" s="46" customFormat="1">
      <c r="A59" s="39" t="s">
        <v>21</v>
      </c>
      <c r="B59" s="40">
        <v>61067</v>
      </c>
      <c r="C59" s="41">
        <v>61130</v>
      </c>
      <c r="D59" s="42">
        <v>16068</v>
      </c>
      <c r="E59" s="42">
        <f t="shared" si="9"/>
        <v>-7926</v>
      </c>
      <c r="F59" s="43">
        <f t="shared" si="10"/>
        <v>6.8942436412315926</v>
      </c>
      <c r="G59" s="43">
        <f t="shared" si="11"/>
        <v>37.130840689559555</v>
      </c>
      <c r="H59" s="42">
        <v>3212</v>
      </c>
      <c r="I59" s="43">
        <f t="shared" si="12"/>
        <v>10.204600330410472</v>
      </c>
      <c r="J59" s="43">
        <f t="shared" si="13"/>
        <v>7.4224707676664972</v>
      </c>
      <c r="K59" s="42">
        <v>23994</v>
      </c>
      <c r="L59" s="43">
        <f t="shared" si="14"/>
        <v>11.082320663997008</v>
      </c>
      <c r="M59" s="43">
        <f t="shared" si="15"/>
        <v>55.446688542773948</v>
      </c>
      <c r="N59" s="44">
        <f t="shared" si="16"/>
        <v>43274</v>
      </c>
      <c r="O59" s="45">
        <f t="shared" si="17"/>
        <v>70.790119417634543</v>
      </c>
    </row>
  </sheetData>
  <sortState ref="A4:O59">
    <sortCondition descending="1" ref="E4:E59"/>
  </sortState>
  <mergeCells count="1">
    <mergeCell ref="A1:O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Tester Margin of Victory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Conner</cp:lastModifiedBy>
  <dcterms:created xsi:type="dcterms:W3CDTF">2014-08-21T11:50:03Z</dcterms:created>
  <dcterms:modified xsi:type="dcterms:W3CDTF">2014-08-27T09:41:24Z</dcterms:modified>
</cp:coreProperties>
</file>