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19960" tabRatio="500"/>
  </bookViews>
  <sheets>
    <sheet name="Sheet2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1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G62"/>
  <c r="F61"/>
  <c r="F62"/>
  <c r="J61"/>
  <c r="K61"/>
  <c r="L61"/>
  <c r="M61"/>
  <c r="Q61"/>
  <c r="H61"/>
  <c r="O61"/>
  <c r="P61"/>
  <c r="I61"/>
  <c r="D61"/>
  <c r="C61"/>
  <c r="E61"/>
  <c r="Q60"/>
  <c r="O60"/>
  <c r="P60"/>
  <c r="I60"/>
  <c r="E60"/>
  <c r="Q59"/>
  <c r="O59"/>
  <c r="P59"/>
  <c r="I59"/>
  <c r="E59"/>
  <c r="Q58"/>
  <c r="O58"/>
  <c r="P58"/>
  <c r="I58"/>
  <c r="E58"/>
  <c r="Q57"/>
  <c r="O57"/>
  <c r="P57"/>
  <c r="I57"/>
  <c r="E57"/>
  <c r="Q56"/>
  <c r="O56"/>
  <c r="P56"/>
  <c r="I56"/>
  <c r="E56"/>
  <c r="Q55"/>
  <c r="O55"/>
  <c r="P55"/>
  <c r="I55"/>
  <c r="E55"/>
  <c r="Q54"/>
  <c r="O54"/>
  <c r="P54"/>
  <c r="I54"/>
  <c r="E54"/>
  <c r="Q53"/>
  <c r="O53"/>
  <c r="P53"/>
  <c r="I53"/>
  <c r="E53"/>
  <c r="Q52"/>
  <c r="O52"/>
  <c r="P52"/>
  <c r="I52"/>
  <c r="E52"/>
  <c r="Q51"/>
  <c r="O51"/>
  <c r="P51"/>
  <c r="I51"/>
  <c r="E51"/>
  <c r="Q50"/>
  <c r="O50"/>
  <c r="P50"/>
  <c r="I50"/>
  <c r="E50"/>
  <c r="Q49"/>
  <c r="O49"/>
  <c r="P49"/>
  <c r="I49"/>
  <c r="E49"/>
  <c r="Q48"/>
  <c r="O48"/>
  <c r="P48"/>
  <c r="I48"/>
  <c r="E48"/>
  <c r="Q47"/>
  <c r="O47"/>
  <c r="P47"/>
  <c r="I47"/>
  <c r="E47"/>
  <c r="Q46"/>
  <c r="O46"/>
  <c r="P46"/>
  <c r="I46"/>
  <c r="E46"/>
  <c r="Q45"/>
  <c r="O45"/>
  <c r="P45"/>
  <c r="I45"/>
  <c r="E45"/>
  <c r="Q44"/>
  <c r="O44"/>
  <c r="P44"/>
  <c r="I44"/>
  <c r="E44"/>
  <c r="Q43"/>
  <c r="O43"/>
  <c r="P43"/>
  <c r="I43"/>
  <c r="E43"/>
  <c r="Q42"/>
  <c r="O42"/>
  <c r="P42"/>
  <c r="I42"/>
  <c r="E42"/>
  <c r="Q41"/>
  <c r="O41"/>
  <c r="P41"/>
  <c r="I41"/>
  <c r="E41"/>
  <c r="Q40"/>
  <c r="O40"/>
  <c r="P40"/>
  <c r="I40"/>
  <c r="E40"/>
  <c r="Q39"/>
  <c r="O39"/>
  <c r="P39"/>
  <c r="I39"/>
  <c r="E39"/>
  <c r="Q38"/>
  <c r="O38"/>
  <c r="P38"/>
  <c r="I38"/>
  <c r="E38"/>
  <c r="Q37"/>
  <c r="O37"/>
  <c r="P37"/>
  <c r="I37"/>
  <c r="E37"/>
  <c r="Q36"/>
  <c r="O36"/>
  <c r="P36"/>
  <c r="I36"/>
  <c r="E36"/>
  <c r="Q35"/>
  <c r="O35"/>
  <c r="P35"/>
  <c r="I35"/>
  <c r="E35"/>
  <c r="Q34"/>
  <c r="O34"/>
  <c r="P34"/>
  <c r="I34"/>
  <c r="E34"/>
  <c r="Q33"/>
  <c r="O33"/>
  <c r="P33"/>
  <c r="I33"/>
  <c r="E33"/>
  <c r="Q32"/>
  <c r="O32"/>
  <c r="P32"/>
  <c r="I32"/>
  <c r="E32"/>
  <c r="Q31"/>
  <c r="O31"/>
  <c r="P31"/>
  <c r="I31"/>
  <c r="E31"/>
  <c r="Q30"/>
  <c r="O30"/>
  <c r="P30"/>
  <c r="I30"/>
  <c r="E30"/>
  <c r="Q29"/>
  <c r="O29"/>
  <c r="P29"/>
  <c r="I29"/>
  <c r="E29"/>
  <c r="Q28"/>
  <c r="O28"/>
  <c r="P28"/>
  <c r="I28"/>
  <c r="E28"/>
  <c r="Q27"/>
  <c r="O27"/>
  <c r="P27"/>
  <c r="I27"/>
  <c r="E27"/>
  <c r="Q26"/>
  <c r="O26"/>
  <c r="P26"/>
  <c r="I26"/>
  <c r="E26"/>
  <c r="Q25"/>
  <c r="O25"/>
  <c r="P25"/>
  <c r="I25"/>
  <c r="E25"/>
  <c r="Q24"/>
  <c r="O24"/>
  <c r="P24"/>
  <c r="I24"/>
  <c r="E24"/>
  <c r="Q23"/>
  <c r="O23"/>
  <c r="P23"/>
  <c r="I23"/>
  <c r="E23"/>
  <c r="Q22"/>
  <c r="O22"/>
  <c r="P22"/>
  <c r="I22"/>
  <c r="E22"/>
  <c r="Q21"/>
  <c r="O21"/>
  <c r="P21"/>
  <c r="I21"/>
  <c r="E21"/>
  <c r="Q20"/>
  <c r="O20"/>
  <c r="P20"/>
  <c r="I20"/>
  <c r="E20"/>
  <c r="Q19"/>
  <c r="O19"/>
  <c r="P19"/>
  <c r="I19"/>
  <c r="E19"/>
  <c r="Q18"/>
  <c r="O18"/>
  <c r="P18"/>
  <c r="I18"/>
  <c r="E18"/>
  <c r="Q17"/>
  <c r="O17"/>
  <c r="P17"/>
  <c r="I17"/>
  <c r="E17"/>
  <c r="Q16"/>
  <c r="O16"/>
  <c r="P16"/>
  <c r="I16"/>
  <c r="E16"/>
  <c r="Q15"/>
  <c r="O15"/>
  <c r="P15"/>
  <c r="I15"/>
  <c r="E15"/>
  <c r="Q14"/>
  <c r="O14"/>
  <c r="P14"/>
  <c r="I14"/>
  <c r="E14"/>
  <c r="Q13"/>
  <c r="O13"/>
  <c r="P13"/>
  <c r="I13"/>
  <c r="E13"/>
  <c r="Q12"/>
  <c r="O12"/>
  <c r="P12"/>
  <c r="I12"/>
  <c r="E12"/>
  <c r="Q11"/>
  <c r="O11"/>
  <c r="P11"/>
  <c r="I11"/>
  <c r="E11"/>
  <c r="Q10"/>
  <c r="O10"/>
  <c r="P10"/>
  <c r="I10"/>
  <c r="E10"/>
  <c r="Q9"/>
  <c r="O9"/>
  <c r="P9"/>
  <c r="I9"/>
  <c r="E9"/>
  <c r="Q8"/>
  <c r="O8"/>
  <c r="P8"/>
  <c r="I8"/>
  <c r="E8"/>
  <c r="Q7"/>
  <c r="O7"/>
  <c r="P7"/>
  <c r="I7"/>
  <c r="E7"/>
  <c r="Q6"/>
  <c r="O6"/>
  <c r="P6"/>
  <c r="I6"/>
  <c r="E6"/>
  <c r="Q5"/>
  <c r="O5"/>
  <c r="P5"/>
  <c r="I5"/>
  <c r="E5"/>
</calcChain>
</file>

<file path=xl/sharedStrings.xml><?xml version="1.0" encoding="utf-8"?>
<sst xmlns="http://schemas.openxmlformats.org/spreadsheetml/2006/main" count="75" uniqueCount="75">
  <si>
    <t>Spreadsheet prepared by James Conner, www.flatheadmemo.com, from the Montana Secretary of State's official canvass of the 2000 general election.</t>
    <phoneticPr fontId="3" type="noConversion"/>
  </si>
  <si>
    <t>Montana 2000 General Election for President</t>
    <phoneticPr fontId="3" type="noConversion"/>
  </si>
  <si>
    <t>County</t>
  </si>
  <si>
    <t>Reg Voters</t>
  </si>
  <si>
    <t>Votes Cast</t>
  </si>
  <si>
    <t>Reg Turnout</t>
  </si>
  <si>
    <t>Bush GOP</t>
    <phoneticPr fontId="3" type="noConversion"/>
  </si>
  <si>
    <t>Gore Dem</t>
    <phoneticPr fontId="3" type="noConversion"/>
  </si>
  <si>
    <t>Nader</t>
    <phoneticPr fontId="3" type="noConversion"/>
  </si>
  <si>
    <t>Nader Percent</t>
    <phoneticPr fontId="3" type="noConversion"/>
  </si>
  <si>
    <t>Buchanan Reform</t>
    <phoneticPr fontId="3" type="noConversion"/>
  </si>
  <si>
    <t>Browne Libertarian</t>
    <phoneticPr fontId="3" type="noConversion"/>
  </si>
  <si>
    <t>Philips Constitution</t>
    <phoneticPr fontId="3" type="noConversion"/>
  </si>
  <si>
    <t>Hagelin Natural Law</t>
    <phoneticPr fontId="3" type="noConversion"/>
  </si>
  <si>
    <t>Prez Votes Cast</t>
    <phoneticPr fontId="3" type="noConversion"/>
  </si>
  <si>
    <t>Third Party Prez Votes</t>
    <phoneticPr fontId="3" type="noConversion"/>
  </si>
  <si>
    <t>3rd Party Prez Percent</t>
    <phoneticPr fontId="3" type="noConversion"/>
  </si>
  <si>
    <t>Con 3rd Party Percent</t>
    <phoneticPr fontId="3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</si>
  <si>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</si>
  <si>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</si>
  <si>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</si>
  <si>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</si>
  <si>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</si>
  <si>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</si>
  <si>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</si>
  <si>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</si>
  <si>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</si>
  <si>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</si>
  <si>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</si>
  <si>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</si>
  <si>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</si>
  <si>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</si>
  <si>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</si>
  <si>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</si>
  <si>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</si>
  <si>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</si>
  <si>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</si>
  <si>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</si>
  <si>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</si>
  <si>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</si>
  <si>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</si>
  <si>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</si>
  <si>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</si>
  <si>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</si>
  <si>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</si>
  <si>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</si>
  <si>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</si>
  <si>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</si>
  <si>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</si>
  <si>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</si>
  <si>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</si>
  <si>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</si>
  <si>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</si>
  <si>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</si>
  <si>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</si>
  <si>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</si>
  <si>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</si>
  <si>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</si>
  <si>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</si>
  <si>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</si>
  <si>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</si>
  <si>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</si>
  <si>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</si>
  <si>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</si>
  <si>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</si>
  <si>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</si>
  <si>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</si>
  <si>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</si>
  <si>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</si>
  <si>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</si>
  <si>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</si>
  <si>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</si>
  <si>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</si>
  <si>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</si>
  <si>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Total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</si>
</sst>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#,##0.0"/>
    <numFmt numFmtId="168" formatCode="0.000"/>
  </numFmts>
  <fonts count="5">
    <font>
      <sz val="12"/>
      <name val="Calibri"/>
    </font>
    <font>
      <b/>
      <sz val="12"/>
      <name val="Calibri"/>
    </font>
    <font>
      <b/>
      <sz val="18"/>
      <name val="Calibri"/>
    </font>
    <font>
      <sz val="8"/>
      <name val="Calibri"/>
    </font>
    <font>
      <b/>
      <sz val="12"/>
      <color indexed="9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168" fontId="0" fillId="0" borderId="1" xfId="0" applyNumberFormat="1" applyBorder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Q68"/>
  <sheetViews>
    <sheetView showGridLines="0" tabSelected="1" zoomScale="125" workbookViewId="0">
      <pane ySplit="4" topLeftCell="A44" activePane="bottomLeft" state="frozen"/>
      <selection pane="bottomLeft" activeCell="B69" sqref="B69"/>
    </sheetView>
  </sheetViews>
  <sheetFormatPr baseColWidth="10" defaultRowHeight="15"/>
  <cols>
    <col min="2" max="2" width="15.83203125" customWidth="1"/>
    <col min="12" max="12" width="11.6640625" customWidth="1"/>
  </cols>
  <sheetData>
    <row r="3" spans="2:17" ht="2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45"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2" t="s">
        <v>14</v>
      </c>
      <c r="O4" s="2" t="s">
        <v>15</v>
      </c>
      <c r="P4" s="2" t="s">
        <v>16</v>
      </c>
      <c r="Q4" s="3" t="s">
        <v>17</v>
      </c>
    </row>
    <row r="5" spans="2:17">
      <c r="B5" s="7" t="s">
        <v>18</v>
      </c>
      <c r="C5" s="8">
        <v>6470</v>
      </c>
      <c r="D5" s="8">
        <v>4252</v>
      </c>
      <c r="E5" s="9">
        <f>(D5/C5)*100</f>
        <v>65.718701700154554</v>
      </c>
      <c r="F5" s="8">
        <v>3113</v>
      </c>
      <c r="G5" s="8">
        <v>799</v>
      </c>
      <c r="H5" s="8">
        <v>218</v>
      </c>
      <c r="I5" s="10">
        <f>(H5/N5)*100</f>
        <v>5.1954242135367013</v>
      </c>
      <c r="J5" s="8">
        <v>36</v>
      </c>
      <c r="K5" s="8">
        <v>15</v>
      </c>
      <c r="L5" s="8">
        <v>10</v>
      </c>
      <c r="M5" s="8">
        <v>5</v>
      </c>
      <c r="N5" s="8">
        <f>SUM(F5:H5)+SUM(J5:M5)</f>
        <v>4196</v>
      </c>
      <c r="O5" s="8">
        <f>H5+SUM(J5:M5)</f>
        <v>284</v>
      </c>
      <c r="P5" s="11">
        <f>(O5/N5)*100</f>
        <v>6.7683508102955185</v>
      </c>
      <c r="Q5" s="11">
        <f>(SUM(J5:M5)/N5)*100</f>
        <v>1.572926596758818</v>
      </c>
    </row>
    <row r="6" spans="2:17">
      <c r="B6" s="7" t="s">
        <v>19</v>
      </c>
      <c r="C6" s="8">
        <v>7374</v>
      </c>
      <c r="D6" s="8">
        <v>4253</v>
      </c>
      <c r="E6" s="9">
        <f t="shared" ref="E6:E61" si="0">(D6/C6)*100</f>
        <v>57.675617032818003</v>
      </c>
      <c r="F6" s="8">
        <v>1651</v>
      </c>
      <c r="G6" s="8">
        <v>2345</v>
      </c>
      <c r="H6" s="8">
        <v>101</v>
      </c>
      <c r="I6" s="10">
        <f t="shared" ref="I6:I61" si="1">(H6/N6)*100</f>
        <v>2.4273011295361693</v>
      </c>
      <c r="J6" s="8">
        <v>46</v>
      </c>
      <c r="K6" s="8">
        <v>4</v>
      </c>
      <c r="L6" s="8">
        <v>4</v>
      </c>
      <c r="M6" s="8">
        <v>10</v>
      </c>
      <c r="N6" s="8">
        <f t="shared" ref="N6:N60" si="2">SUM(F6:H6)+SUM(J6:M6)</f>
        <v>4161</v>
      </c>
      <c r="O6" s="8">
        <f t="shared" ref="O6:O61" si="3">H6+SUM(J6:M6)</f>
        <v>165</v>
      </c>
      <c r="P6" s="11">
        <f t="shared" ref="P6:P61" si="4">(O6/N6)*100</f>
        <v>3.9653929343907715</v>
      </c>
      <c r="Q6" s="11">
        <f t="shared" ref="Q6:Q61" si="5">(SUM(J6:M6)/N6)*100</f>
        <v>1.5380918048546022</v>
      </c>
    </row>
    <row r="7" spans="2:17">
      <c r="B7" s="7" t="s">
        <v>20</v>
      </c>
      <c r="C7" s="8">
        <v>4614</v>
      </c>
      <c r="D7" s="8">
        <v>2808</v>
      </c>
      <c r="E7" s="9">
        <f t="shared" si="0"/>
        <v>60.858257477243171</v>
      </c>
      <c r="F7" s="8">
        <v>1410</v>
      </c>
      <c r="G7" s="8">
        <v>1246</v>
      </c>
      <c r="H7" s="8">
        <v>58</v>
      </c>
      <c r="I7" s="10">
        <f t="shared" si="1"/>
        <v>2.1022109459949254</v>
      </c>
      <c r="J7" s="8">
        <v>26</v>
      </c>
      <c r="K7" s="8">
        <v>6</v>
      </c>
      <c r="L7" s="8">
        <v>4</v>
      </c>
      <c r="M7" s="8">
        <v>9</v>
      </c>
      <c r="N7" s="8">
        <f t="shared" si="2"/>
        <v>2759</v>
      </c>
      <c r="O7" s="8">
        <f t="shared" si="3"/>
        <v>103</v>
      </c>
      <c r="P7" s="11">
        <f t="shared" si="4"/>
        <v>3.733236679956506</v>
      </c>
      <c r="Q7" s="11">
        <f t="shared" si="5"/>
        <v>1.6310257339615801</v>
      </c>
    </row>
    <row r="8" spans="2:17">
      <c r="B8" s="7" t="s">
        <v>21</v>
      </c>
      <c r="C8" s="8">
        <v>3507</v>
      </c>
      <c r="D8" s="8">
        <v>2121</v>
      </c>
      <c r="E8" s="9">
        <f t="shared" si="0"/>
        <v>60.479041916167667</v>
      </c>
      <c r="F8" s="8">
        <v>1488</v>
      </c>
      <c r="G8" s="8">
        <v>462</v>
      </c>
      <c r="H8" s="8">
        <v>63</v>
      </c>
      <c r="I8" s="10">
        <f t="shared" si="1"/>
        <v>3.037608486017358</v>
      </c>
      <c r="J8" s="8">
        <v>49</v>
      </c>
      <c r="K8" s="8">
        <v>8</v>
      </c>
      <c r="L8" s="8">
        <v>1</v>
      </c>
      <c r="M8" s="8">
        <v>3</v>
      </c>
      <c r="N8" s="8">
        <f t="shared" si="2"/>
        <v>2074</v>
      </c>
      <c r="O8" s="8">
        <f t="shared" si="3"/>
        <v>124</v>
      </c>
      <c r="P8" s="11">
        <f t="shared" si="4"/>
        <v>5.9787849566055931</v>
      </c>
      <c r="Q8" s="11">
        <f t="shared" si="5"/>
        <v>2.9411764705882351</v>
      </c>
    </row>
    <row r="9" spans="2:17">
      <c r="B9" s="7" t="s">
        <v>22</v>
      </c>
      <c r="C9" s="8">
        <v>7868</v>
      </c>
      <c r="D9" s="8">
        <v>4958</v>
      </c>
      <c r="E9" s="9">
        <f t="shared" si="0"/>
        <v>63.014743263853582</v>
      </c>
      <c r="F9" s="8">
        <v>3008</v>
      </c>
      <c r="G9" s="8">
        <v>1434</v>
      </c>
      <c r="H9" s="8">
        <v>237</v>
      </c>
      <c r="I9" s="10">
        <f t="shared" si="1"/>
        <v>4.9488410941741492</v>
      </c>
      <c r="J9" s="8">
        <v>70</v>
      </c>
      <c r="K9" s="8">
        <v>21</v>
      </c>
      <c r="L9" s="8">
        <v>6</v>
      </c>
      <c r="M9" s="8">
        <v>13</v>
      </c>
      <c r="N9" s="8">
        <f t="shared" si="2"/>
        <v>4789</v>
      </c>
      <c r="O9" s="8">
        <f t="shared" si="3"/>
        <v>347</v>
      </c>
      <c r="P9" s="11">
        <f t="shared" si="4"/>
        <v>7.2457715598245986</v>
      </c>
      <c r="Q9" s="11">
        <f t="shared" si="5"/>
        <v>2.296930465650449</v>
      </c>
    </row>
    <row r="10" spans="2:17">
      <c r="B10" s="7" t="s">
        <v>23</v>
      </c>
      <c r="C10" s="8">
        <v>1012</v>
      </c>
      <c r="D10" s="8">
        <v>649</v>
      </c>
      <c r="E10" s="9">
        <f t="shared" si="0"/>
        <v>64.130434782608688</v>
      </c>
      <c r="F10" s="8">
        <v>573</v>
      </c>
      <c r="G10" s="8">
        <v>53</v>
      </c>
      <c r="H10" s="8">
        <v>10</v>
      </c>
      <c r="I10" s="10">
        <f t="shared" si="1"/>
        <v>1.5503875968992249</v>
      </c>
      <c r="J10" s="8">
        <v>7</v>
      </c>
      <c r="K10" s="8">
        <v>2</v>
      </c>
      <c r="L10" s="8">
        <v>0</v>
      </c>
      <c r="M10" s="8">
        <v>0</v>
      </c>
      <c r="N10" s="8">
        <f t="shared" si="2"/>
        <v>645</v>
      </c>
      <c r="O10" s="8">
        <f t="shared" si="3"/>
        <v>19</v>
      </c>
      <c r="P10" s="11">
        <f t="shared" si="4"/>
        <v>2.945736434108527</v>
      </c>
      <c r="Q10" s="11">
        <f t="shared" si="5"/>
        <v>1.3953488372093024</v>
      </c>
    </row>
    <row r="11" spans="2:17">
      <c r="B11" s="7" t="s">
        <v>24</v>
      </c>
      <c r="C11" s="8">
        <v>57016</v>
      </c>
      <c r="D11" s="8">
        <v>33716</v>
      </c>
      <c r="E11" s="9">
        <f t="shared" si="0"/>
        <v>59.134278097376182</v>
      </c>
      <c r="F11" s="8">
        <v>18164</v>
      </c>
      <c r="G11" s="8">
        <v>13137</v>
      </c>
      <c r="H11" s="8">
        <v>1202</v>
      </c>
      <c r="I11" s="10">
        <f t="shared" si="1"/>
        <v>3.6077678062250507</v>
      </c>
      <c r="J11" s="8">
        <v>485</v>
      </c>
      <c r="K11" s="8">
        <v>144</v>
      </c>
      <c r="L11" s="8">
        <v>142</v>
      </c>
      <c r="M11" s="8">
        <v>43</v>
      </c>
      <c r="N11" s="8">
        <f t="shared" si="2"/>
        <v>33317</v>
      </c>
      <c r="O11" s="8">
        <f t="shared" si="3"/>
        <v>2016</v>
      </c>
      <c r="P11" s="11">
        <f t="shared" si="4"/>
        <v>6.0509649728366899</v>
      </c>
      <c r="Q11" s="11">
        <f t="shared" si="5"/>
        <v>2.4431971666116397</v>
      </c>
    </row>
    <row r="12" spans="2:17">
      <c r="B12" s="7" t="s">
        <v>25</v>
      </c>
      <c r="C12" s="8">
        <v>3801</v>
      </c>
      <c r="D12" s="8">
        <v>2925</v>
      </c>
      <c r="E12" s="9">
        <f t="shared" si="0"/>
        <v>76.953433307024468</v>
      </c>
      <c r="F12" s="8">
        <v>2039</v>
      </c>
      <c r="G12" s="8">
        <v>686</v>
      </c>
      <c r="H12" s="8">
        <v>86</v>
      </c>
      <c r="I12" s="10">
        <f t="shared" si="1"/>
        <v>2.9809358752166379</v>
      </c>
      <c r="J12" s="8">
        <v>48</v>
      </c>
      <c r="K12" s="8">
        <v>10</v>
      </c>
      <c r="L12" s="8">
        <v>10</v>
      </c>
      <c r="M12" s="8">
        <v>6</v>
      </c>
      <c r="N12" s="8">
        <f t="shared" si="2"/>
        <v>2885</v>
      </c>
      <c r="O12" s="8">
        <f t="shared" si="3"/>
        <v>160</v>
      </c>
      <c r="P12" s="11">
        <f t="shared" si="4"/>
        <v>5.545927209705372</v>
      </c>
      <c r="Q12" s="11">
        <f t="shared" si="5"/>
        <v>2.564991334488735</v>
      </c>
    </row>
    <row r="13" spans="2:17">
      <c r="B13" s="7" t="s">
        <v>26</v>
      </c>
      <c r="C13" s="8">
        <v>9099</v>
      </c>
      <c r="D13" s="8">
        <v>5088</v>
      </c>
      <c r="E13" s="9">
        <f t="shared" si="0"/>
        <v>55.918232772832177</v>
      </c>
      <c r="F13" s="8">
        <v>3156</v>
      </c>
      <c r="G13" s="8">
        <v>1501</v>
      </c>
      <c r="H13" s="8">
        <v>154</v>
      </c>
      <c r="I13" s="10">
        <f t="shared" si="1"/>
        <v>3.1396534148827726</v>
      </c>
      <c r="J13" s="8">
        <v>72</v>
      </c>
      <c r="K13" s="8">
        <v>7</v>
      </c>
      <c r="L13" s="8">
        <v>9</v>
      </c>
      <c r="M13" s="8">
        <v>6</v>
      </c>
      <c r="N13" s="8">
        <f t="shared" si="2"/>
        <v>4905</v>
      </c>
      <c r="O13" s="8">
        <f t="shared" si="3"/>
        <v>248</v>
      </c>
      <c r="P13" s="11">
        <f t="shared" si="4"/>
        <v>5.0560652395514776</v>
      </c>
      <c r="Q13" s="11">
        <f t="shared" si="5"/>
        <v>1.9164118246687054</v>
      </c>
    </row>
    <row r="14" spans="2:17">
      <c r="B14" s="7" t="s">
        <v>27</v>
      </c>
      <c r="C14" s="8">
        <v>1626</v>
      </c>
      <c r="D14" s="8">
        <v>1140</v>
      </c>
      <c r="E14" s="9">
        <f t="shared" si="0"/>
        <v>70.110701107011081</v>
      </c>
      <c r="F14" s="8">
        <v>750</v>
      </c>
      <c r="G14" s="8">
        <v>303</v>
      </c>
      <c r="H14" s="8">
        <v>39</v>
      </c>
      <c r="I14" s="10">
        <f t="shared" si="1"/>
        <v>3.5135135135135136</v>
      </c>
      <c r="J14" s="8">
        <v>9</v>
      </c>
      <c r="K14" s="8">
        <v>4</v>
      </c>
      <c r="L14" s="8">
        <v>1</v>
      </c>
      <c r="M14" s="8">
        <v>4</v>
      </c>
      <c r="N14" s="8">
        <f t="shared" si="2"/>
        <v>1110</v>
      </c>
      <c r="O14" s="8">
        <f t="shared" si="3"/>
        <v>57</v>
      </c>
      <c r="P14" s="11">
        <f t="shared" si="4"/>
        <v>5.1351351351351351</v>
      </c>
      <c r="Q14" s="11">
        <f t="shared" si="5"/>
        <v>1.6216216216216217</v>
      </c>
    </row>
    <row r="15" spans="2:17">
      <c r="B15" s="7" t="s">
        <v>28</v>
      </c>
      <c r="C15" s="8">
        <v>6721</v>
      </c>
      <c r="D15" s="8">
        <v>4392</v>
      </c>
      <c r="E15" s="9">
        <f t="shared" si="0"/>
        <v>65.347418538907903</v>
      </c>
      <c r="F15" s="8">
        <v>2723</v>
      </c>
      <c r="G15" s="8">
        <v>1364</v>
      </c>
      <c r="H15" s="8">
        <v>115</v>
      </c>
      <c r="I15" s="10">
        <f t="shared" si="1"/>
        <v>2.6925778506204634</v>
      </c>
      <c r="J15" s="8">
        <v>40</v>
      </c>
      <c r="K15" s="8">
        <v>14</v>
      </c>
      <c r="L15" s="8">
        <v>10</v>
      </c>
      <c r="M15" s="8">
        <v>5</v>
      </c>
      <c r="N15" s="8">
        <f t="shared" si="2"/>
        <v>4271</v>
      </c>
      <c r="O15" s="8">
        <f t="shared" si="3"/>
        <v>184</v>
      </c>
      <c r="P15" s="11">
        <f t="shared" si="4"/>
        <v>4.3081245609927414</v>
      </c>
      <c r="Q15" s="11">
        <f t="shared" si="5"/>
        <v>1.615546710372278</v>
      </c>
    </row>
    <row r="16" spans="2:17">
      <c r="B16" s="7" t="s">
        <v>29</v>
      </c>
      <c r="C16" s="8">
        <v>7568</v>
      </c>
      <c r="D16" s="8">
        <v>4655</v>
      </c>
      <c r="E16" s="9">
        <f t="shared" si="0"/>
        <v>61.508985200845665</v>
      </c>
      <c r="F16" s="8">
        <v>1493</v>
      </c>
      <c r="G16" s="8">
        <v>2672</v>
      </c>
      <c r="H16" s="8">
        <v>232</v>
      </c>
      <c r="I16" s="10">
        <f t="shared" si="1"/>
        <v>5.1168945743273051</v>
      </c>
      <c r="J16" s="8">
        <v>115</v>
      </c>
      <c r="K16" s="8">
        <v>11</v>
      </c>
      <c r="L16" s="8">
        <v>3</v>
      </c>
      <c r="M16" s="8">
        <v>8</v>
      </c>
      <c r="N16" s="8">
        <f t="shared" si="2"/>
        <v>4534</v>
      </c>
      <c r="O16" s="8">
        <f t="shared" si="3"/>
        <v>369</v>
      </c>
      <c r="P16" s="11">
        <f t="shared" si="4"/>
        <v>8.1385090427878257</v>
      </c>
      <c r="Q16" s="11">
        <f t="shared" si="5"/>
        <v>3.0216144684605206</v>
      </c>
    </row>
    <row r="17" spans="2:17">
      <c r="B17" s="7" t="s">
        <v>30</v>
      </c>
      <c r="C17" s="8">
        <v>2121</v>
      </c>
      <c r="D17" s="8">
        <v>1408</v>
      </c>
      <c r="E17" s="9">
        <f t="shared" si="0"/>
        <v>66.383781235266383</v>
      </c>
      <c r="F17" s="8">
        <v>1061</v>
      </c>
      <c r="G17" s="8">
        <v>256</v>
      </c>
      <c r="H17" s="8">
        <v>31</v>
      </c>
      <c r="I17" s="10">
        <f t="shared" si="1"/>
        <v>2.2644265887509132</v>
      </c>
      <c r="J17" s="8">
        <v>12</v>
      </c>
      <c r="K17" s="8">
        <v>2</v>
      </c>
      <c r="L17" s="8">
        <v>3</v>
      </c>
      <c r="M17" s="8">
        <v>4</v>
      </c>
      <c r="N17" s="8">
        <f t="shared" si="2"/>
        <v>1369</v>
      </c>
      <c r="O17" s="8">
        <f t="shared" si="3"/>
        <v>52</v>
      </c>
      <c r="P17" s="11">
        <f t="shared" si="4"/>
        <v>3.7983929875821767</v>
      </c>
      <c r="Q17" s="11">
        <f t="shared" si="5"/>
        <v>1.5339663988312637</v>
      </c>
    </row>
    <row r="18" spans="2:17">
      <c r="B18" s="7" t="s">
        <v>31</v>
      </c>
      <c r="C18" s="8">
        <v>9299</v>
      </c>
      <c r="D18" s="8">
        <v>6229</v>
      </c>
      <c r="E18" s="9">
        <f t="shared" si="0"/>
        <v>66.985697386815787</v>
      </c>
      <c r="F18" s="8">
        <v>4353</v>
      </c>
      <c r="G18" s="8">
        <v>1352</v>
      </c>
      <c r="H18" s="8">
        <v>165</v>
      </c>
      <c r="I18" s="10">
        <f t="shared" si="1"/>
        <v>2.7527527527527527</v>
      </c>
      <c r="J18" s="8">
        <v>82</v>
      </c>
      <c r="K18" s="8">
        <v>20</v>
      </c>
      <c r="L18" s="8">
        <v>16</v>
      </c>
      <c r="M18" s="8">
        <v>6</v>
      </c>
      <c r="N18" s="8">
        <f t="shared" si="2"/>
        <v>5994</v>
      </c>
      <c r="O18" s="8">
        <f t="shared" si="3"/>
        <v>289</v>
      </c>
      <c r="P18" s="11">
        <f t="shared" si="4"/>
        <v>4.8214881548214885</v>
      </c>
      <c r="Q18" s="11">
        <f t="shared" si="5"/>
        <v>2.0687354020687354</v>
      </c>
    </row>
    <row r="19" spans="2:17">
      <c r="B19" s="7" t="s">
        <v>32</v>
      </c>
      <c r="C19" s="8">
        <v>59339</v>
      </c>
      <c r="D19" s="8">
        <v>34614</v>
      </c>
      <c r="E19" s="9">
        <f t="shared" si="0"/>
        <v>58.332631153204474</v>
      </c>
      <c r="F19" s="8">
        <v>22519</v>
      </c>
      <c r="G19" s="8">
        <v>8329</v>
      </c>
      <c r="H19" s="8">
        <v>2037</v>
      </c>
      <c r="I19" s="10">
        <f t="shared" si="1"/>
        <v>6.0196814326664505</v>
      </c>
      <c r="J19" s="8">
        <v>418</v>
      </c>
      <c r="K19" s="8">
        <v>209</v>
      </c>
      <c r="L19" s="8">
        <v>258</v>
      </c>
      <c r="M19" s="8">
        <v>69</v>
      </c>
      <c r="N19" s="8">
        <f t="shared" si="2"/>
        <v>33839</v>
      </c>
      <c r="O19" s="8">
        <f t="shared" si="3"/>
        <v>2991</v>
      </c>
      <c r="P19" s="11">
        <f t="shared" si="4"/>
        <v>8.8389136794822551</v>
      </c>
      <c r="Q19" s="11">
        <f t="shared" si="5"/>
        <v>2.8192322468158042</v>
      </c>
    </row>
    <row r="20" spans="2:17">
      <c r="B20" s="7" t="s">
        <v>33</v>
      </c>
      <c r="C20" s="8">
        <v>56574</v>
      </c>
      <c r="D20" s="8">
        <v>32532</v>
      </c>
      <c r="E20" s="9">
        <f t="shared" si="0"/>
        <v>57.50344681302365</v>
      </c>
      <c r="F20" s="8">
        <v>18833</v>
      </c>
      <c r="G20" s="8">
        <v>10009</v>
      </c>
      <c r="H20" s="8">
        <v>2545</v>
      </c>
      <c r="I20" s="10">
        <f t="shared" si="1"/>
        <v>7.9431960049937578</v>
      </c>
      <c r="J20" s="8">
        <v>336</v>
      </c>
      <c r="K20" s="8">
        <v>162</v>
      </c>
      <c r="L20" s="8">
        <v>89</v>
      </c>
      <c r="M20" s="8">
        <v>66</v>
      </c>
      <c r="N20" s="8">
        <f t="shared" si="2"/>
        <v>32040</v>
      </c>
      <c r="O20" s="8">
        <f t="shared" si="3"/>
        <v>3198</v>
      </c>
      <c r="P20" s="11">
        <f t="shared" si="4"/>
        <v>9.9812734082397014</v>
      </c>
      <c r="Q20" s="11">
        <f t="shared" si="5"/>
        <v>2.0380774032459423</v>
      </c>
    </row>
    <row r="21" spans="2:17">
      <c r="B21" s="7" t="s">
        <v>34</v>
      </c>
      <c r="C21" s="8">
        <v>1088</v>
      </c>
      <c r="D21" s="8">
        <v>749</v>
      </c>
      <c r="E21" s="9">
        <f t="shared" si="0"/>
        <v>68.841911764705884</v>
      </c>
      <c r="F21" s="8">
        <v>651</v>
      </c>
      <c r="G21" s="8">
        <v>61</v>
      </c>
      <c r="H21" s="8">
        <v>12</v>
      </c>
      <c r="I21" s="10">
        <f t="shared" si="1"/>
        <v>1.6129032258064515</v>
      </c>
      <c r="J21" s="8">
        <v>17</v>
      </c>
      <c r="K21" s="8">
        <v>1</v>
      </c>
      <c r="L21" s="8">
        <v>1</v>
      </c>
      <c r="M21" s="8">
        <v>1</v>
      </c>
      <c r="N21" s="8">
        <f t="shared" si="2"/>
        <v>744</v>
      </c>
      <c r="O21" s="8">
        <f t="shared" si="3"/>
        <v>32</v>
      </c>
      <c r="P21" s="11">
        <f t="shared" si="4"/>
        <v>4.3010752688172049</v>
      </c>
      <c r="Q21" s="11">
        <f t="shared" si="5"/>
        <v>2.6881720430107525</v>
      </c>
    </row>
    <row r="22" spans="2:17">
      <c r="B22" s="7" t="s">
        <v>35</v>
      </c>
      <c r="C22" s="8">
        <v>8639</v>
      </c>
      <c r="D22" s="8">
        <v>4335</v>
      </c>
      <c r="E22" s="9">
        <f t="shared" si="0"/>
        <v>50.179418914226183</v>
      </c>
      <c r="F22" s="8">
        <v>1709</v>
      </c>
      <c r="G22" s="8">
        <v>2211</v>
      </c>
      <c r="H22" s="8">
        <v>139</v>
      </c>
      <c r="I22" s="10">
        <f t="shared" si="1"/>
        <v>3.3705140640155187</v>
      </c>
      <c r="J22" s="8">
        <v>31</v>
      </c>
      <c r="K22" s="8">
        <v>13</v>
      </c>
      <c r="L22" s="8">
        <v>7</v>
      </c>
      <c r="M22" s="8">
        <v>14</v>
      </c>
      <c r="N22" s="8">
        <f t="shared" si="2"/>
        <v>4124</v>
      </c>
      <c r="O22" s="8">
        <f t="shared" si="3"/>
        <v>204</v>
      </c>
      <c r="P22" s="11">
        <f t="shared" si="4"/>
        <v>4.9466537342386037</v>
      </c>
      <c r="Q22" s="11">
        <f t="shared" si="5"/>
        <v>1.5761396702230843</v>
      </c>
    </row>
    <row r="23" spans="2:17">
      <c r="B23" s="7" t="s">
        <v>36</v>
      </c>
      <c r="C23" s="8">
        <v>662</v>
      </c>
      <c r="D23" s="8">
        <v>537</v>
      </c>
      <c r="E23" s="9">
        <f t="shared" si="0"/>
        <v>81.117824773413901</v>
      </c>
      <c r="F23" s="8">
        <v>405</v>
      </c>
      <c r="G23" s="8">
        <v>88</v>
      </c>
      <c r="H23" s="8">
        <v>17</v>
      </c>
      <c r="I23" s="10">
        <f t="shared" si="1"/>
        <v>3.2015065913370999</v>
      </c>
      <c r="J23" s="8">
        <v>15</v>
      </c>
      <c r="K23" s="8">
        <v>4</v>
      </c>
      <c r="L23" s="8">
        <v>1</v>
      </c>
      <c r="M23" s="8">
        <v>1</v>
      </c>
      <c r="N23" s="8">
        <f t="shared" si="2"/>
        <v>531</v>
      </c>
      <c r="O23" s="8">
        <f t="shared" si="3"/>
        <v>38</v>
      </c>
      <c r="P23" s="11">
        <f t="shared" si="4"/>
        <v>7.1563088512241055</v>
      </c>
      <c r="Q23" s="11">
        <f t="shared" si="5"/>
        <v>3.9548022598870061</v>
      </c>
    </row>
    <row r="24" spans="2:17">
      <c r="B24" s="7" t="s">
        <v>37</v>
      </c>
      <c r="C24" s="8">
        <v>2381</v>
      </c>
      <c r="D24" s="8">
        <v>1617</v>
      </c>
      <c r="E24" s="9">
        <f t="shared" si="0"/>
        <v>67.912641747165054</v>
      </c>
      <c r="F24" s="8">
        <v>1181</v>
      </c>
      <c r="G24" s="8">
        <v>295</v>
      </c>
      <c r="H24" s="8">
        <v>75</v>
      </c>
      <c r="I24" s="10">
        <f t="shared" si="1"/>
        <v>4.716981132075472</v>
      </c>
      <c r="J24" s="8">
        <v>18</v>
      </c>
      <c r="K24" s="8">
        <v>14</v>
      </c>
      <c r="L24" s="8">
        <v>4</v>
      </c>
      <c r="M24" s="8">
        <v>3</v>
      </c>
      <c r="N24" s="8">
        <f t="shared" si="2"/>
        <v>1590</v>
      </c>
      <c r="O24" s="8">
        <f t="shared" si="3"/>
        <v>114</v>
      </c>
      <c r="P24" s="11">
        <f t="shared" si="4"/>
        <v>7.1698113207547172</v>
      </c>
      <c r="Q24" s="11">
        <f t="shared" si="5"/>
        <v>2.4528301886792456</v>
      </c>
    </row>
    <row r="25" spans="2:17">
      <c r="B25" s="7" t="s">
        <v>38</v>
      </c>
      <c r="C25" s="8">
        <v>11820</v>
      </c>
      <c r="D25" s="8">
        <v>6704</v>
      </c>
      <c r="E25" s="9">
        <f t="shared" si="0"/>
        <v>56.717428087986463</v>
      </c>
      <c r="F25" s="8">
        <v>3392</v>
      </c>
      <c r="G25" s="8">
        <v>2760</v>
      </c>
      <c r="H25" s="8">
        <v>278</v>
      </c>
      <c r="I25" s="10">
        <f t="shared" si="1"/>
        <v>4.2390972857578531</v>
      </c>
      <c r="J25" s="8">
        <v>71</v>
      </c>
      <c r="K25" s="8">
        <v>36</v>
      </c>
      <c r="L25" s="8">
        <v>8</v>
      </c>
      <c r="M25" s="8">
        <v>13</v>
      </c>
      <c r="N25" s="8">
        <f t="shared" si="2"/>
        <v>6558</v>
      </c>
      <c r="O25" s="8">
        <f t="shared" si="3"/>
        <v>406</v>
      </c>
      <c r="P25" s="11">
        <f t="shared" si="4"/>
        <v>6.1909118633729801</v>
      </c>
      <c r="Q25" s="11">
        <f t="shared" si="5"/>
        <v>1.9518145776151266</v>
      </c>
    </row>
    <row r="26" spans="2:17">
      <c r="B26" s="7" t="s">
        <v>39</v>
      </c>
      <c r="C26" s="8">
        <v>8047</v>
      </c>
      <c r="D26" s="8">
        <v>5235</v>
      </c>
      <c r="E26" s="9">
        <f t="shared" si="0"/>
        <v>65.055300111842911</v>
      </c>
      <c r="F26" s="8">
        <v>3308</v>
      </c>
      <c r="G26" s="8">
        <v>1513</v>
      </c>
      <c r="H26" s="8">
        <v>189</v>
      </c>
      <c r="I26" s="10">
        <f t="shared" si="1"/>
        <v>3.6606624055781523</v>
      </c>
      <c r="J26" s="8">
        <v>99</v>
      </c>
      <c r="K26" s="8">
        <v>30</v>
      </c>
      <c r="L26" s="8">
        <v>13</v>
      </c>
      <c r="M26" s="8">
        <v>11</v>
      </c>
      <c r="N26" s="8">
        <f t="shared" si="2"/>
        <v>5163</v>
      </c>
      <c r="O26" s="8">
        <f t="shared" si="3"/>
        <v>342</v>
      </c>
      <c r="P26" s="11">
        <f t="shared" si="4"/>
        <v>6.6240557815223715</v>
      </c>
      <c r="Q26" s="11">
        <f t="shared" si="5"/>
        <v>2.9633933759442184</v>
      </c>
    </row>
    <row r="27" spans="2:17">
      <c r="B27" s="7" t="s">
        <v>40</v>
      </c>
      <c r="C27" s="8">
        <v>1789</v>
      </c>
      <c r="D27" s="8">
        <v>1412</v>
      </c>
      <c r="E27" s="9">
        <f t="shared" si="0"/>
        <v>78.926774734488532</v>
      </c>
      <c r="F27" s="8">
        <v>1057</v>
      </c>
      <c r="G27" s="8">
        <v>278</v>
      </c>
      <c r="H27" s="8">
        <v>31</v>
      </c>
      <c r="I27" s="10">
        <f t="shared" si="1"/>
        <v>2.2238163558106172</v>
      </c>
      <c r="J27" s="8">
        <v>16</v>
      </c>
      <c r="K27" s="8">
        <v>7</v>
      </c>
      <c r="L27" s="8">
        <v>5</v>
      </c>
      <c r="M27" s="8">
        <v>0</v>
      </c>
      <c r="N27" s="8">
        <f t="shared" si="2"/>
        <v>1394</v>
      </c>
      <c r="O27" s="8">
        <f t="shared" si="3"/>
        <v>59</v>
      </c>
      <c r="P27" s="11">
        <f t="shared" si="4"/>
        <v>4.2324246771879483</v>
      </c>
      <c r="Q27" s="11">
        <f t="shared" si="5"/>
        <v>2.0086083213773311</v>
      </c>
    </row>
    <row r="28" spans="2:17">
      <c r="B28" s="7" t="s">
        <v>41</v>
      </c>
      <c r="C28" s="8">
        <v>19096</v>
      </c>
      <c r="D28" s="8">
        <v>11580</v>
      </c>
      <c r="E28" s="9">
        <f t="shared" si="0"/>
        <v>60.640971931294509</v>
      </c>
      <c r="F28" s="8">
        <v>6441</v>
      </c>
      <c r="G28" s="8">
        <v>3884</v>
      </c>
      <c r="H28" s="8">
        <v>762</v>
      </c>
      <c r="I28" s="10">
        <f t="shared" si="1"/>
        <v>6.6561844863731654</v>
      </c>
      <c r="J28" s="8">
        <v>211</v>
      </c>
      <c r="K28" s="8">
        <v>52</v>
      </c>
      <c r="L28" s="8">
        <v>80</v>
      </c>
      <c r="M28" s="8">
        <v>18</v>
      </c>
      <c r="N28" s="8">
        <f t="shared" si="2"/>
        <v>11448</v>
      </c>
      <c r="O28" s="8">
        <f t="shared" si="3"/>
        <v>1123</v>
      </c>
      <c r="P28" s="11">
        <f t="shared" si="4"/>
        <v>9.8095737246680628</v>
      </c>
      <c r="Q28" s="11">
        <f t="shared" si="5"/>
        <v>3.1533892382948987</v>
      </c>
    </row>
    <row r="29" spans="2:17">
      <c r="B29" s="7" t="s">
        <v>42</v>
      </c>
      <c r="C29" s="8">
        <v>44023</v>
      </c>
      <c r="D29" s="8">
        <v>27768</v>
      </c>
      <c r="E29" s="9">
        <f t="shared" si="0"/>
        <v>63.076119301274339</v>
      </c>
      <c r="F29" s="8">
        <v>15091</v>
      </c>
      <c r="G29" s="8">
        <v>9982</v>
      </c>
      <c r="H29" s="8">
        <v>1645</v>
      </c>
      <c r="I29" s="10">
        <f t="shared" si="1"/>
        <v>6.0324911071179734</v>
      </c>
      <c r="J29" s="8">
        <v>367</v>
      </c>
      <c r="K29" s="8">
        <v>94</v>
      </c>
      <c r="L29" s="8">
        <v>45</v>
      </c>
      <c r="M29" s="8">
        <v>45</v>
      </c>
      <c r="N29" s="8">
        <f t="shared" si="2"/>
        <v>27269</v>
      </c>
      <c r="O29" s="8">
        <f t="shared" si="3"/>
        <v>2196</v>
      </c>
      <c r="P29" s="11">
        <f t="shared" si="4"/>
        <v>8.053100590414024</v>
      </c>
      <c r="Q29" s="11">
        <f t="shared" si="5"/>
        <v>2.0206094832960502</v>
      </c>
    </row>
    <row r="30" spans="2:17">
      <c r="B30" s="7" t="s">
        <v>43</v>
      </c>
      <c r="C30" s="8">
        <v>1443</v>
      </c>
      <c r="D30" s="8">
        <v>1084</v>
      </c>
      <c r="E30" s="9">
        <f t="shared" si="0"/>
        <v>75.121275121275119</v>
      </c>
      <c r="F30" s="8">
        <v>752</v>
      </c>
      <c r="G30" s="8">
        <v>243</v>
      </c>
      <c r="H30" s="8">
        <v>24</v>
      </c>
      <c r="I30" s="10">
        <f t="shared" si="1"/>
        <v>2.2988505747126435</v>
      </c>
      <c r="J30" s="8">
        <v>20</v>
      </c>
      <c r="K30" s="8">
        <v>4</v>
      </c>
      <c r="L30" s="8">
        <v>1</v>
      </c>
      <c r="M30" s="8">
        <v>0</v>
      </c>
      <c r="N30" s="8">
        <f t="shared" si="2"/>
        <v>1044</v>
      </c>
      <c r="O30" s="8">
        <f t="shared" si="3"/>
        <v>49</v>
      </c>
      <c r="P30" s="11">
        <f t="shared" si="4"/>
        <v>4.6934865900383143</v>
      </c>
      <c r="Q30" s="11">
        <f t="shared" si="5"/>
        <v>2.3946360153256707</v>
      </c>
    </row>
    <row r="31" spans="2:17">
      <c r="B31" s="7" t="s">
        <v>44</v>
      </c>
      <c r="C31" s="8">
        <v>13776</v>
      </c>
      <c r="D31" s="8">
        <v>7999</v>
      </c>
      <c r="E31" s="9">
        <f t="shared" si="0"/>
        <v>58.064750290360045</v>
      </c>
      <c r="F31" s="8">
        <v>5578</v>
      </c>
      <c r="G31" s="8">
        <v>1629</v>
      </c>
      <c r="H31" s="8">
        <v>402</v>
      </c>
      <c r="I31" s="10">
        <f t="shared" si="1"/>
        <v>5.12362987509559</v>
      </c>
      <c r="J31" s="8">
        <v>134</v>
      </c>
      <c r="K31" s="8">
        <v>49</v>
      </c>
      <c r="L31" s="8">
        <v>32</v>
      </c>
      <c r="M31" s="8">
        <v>22</v>
      </c>
      <c r="N31" s="8">
        <f t="shared" si="2"/>
        <v>7846</v>
      </c>
      <c r="O31" s="8">
        <f t="shared" si="3"/>
        <v>639</v>
      </c>
      <c r="P31" s="11">
        <f t="shared" si="4"/>
        <v>8.1442773387713476</v>
      </c>
      <c r="Q31" s="11">
        <f t="shared" si="5"/>
        <v>3.0206474636757585</v>
      </c>
    </row>
    <row r="32" spans="2:17">
      <c r="B32" s="7" t="s">
        <v>45</v>
      </c>
      <c r="C32" s="8">
        <v>6040</v>
      </c>
      <c r="D32" s="8">
        <v>3704</v>
      </c>
      <c r="E32" s="9">
        <f t="shared" si="0"/>
        <v>61.324503311258283</v>
      </c>
      <c r="F32" s="8">
        <v>2656</v>
      </c>
      <c r="G32" s="8">
        <v>758</v>
      </c>
      <c r="H32" s="8">
        <v>161</v>
      </c>
      <c r="I32" s="10">
        <f t="shared" si="1"/>
        <v>4.4037199124726474</v>
      </c>
      <c r="J32" s="8">
        <v>63</v>
      </c>
      <c r="K32" s="8">
        <v>12</v>
      </c>
      <c r="L32" s="8">
        <v>2</v>
      </c>
      <c r="M32" s="8">
        <v>4</v>
      </c>
      <c r="N32" s="8">
        <f t="shared" si="2"/>
        <v>3656</v>
      </c>
      <c r="O32" s="8">
        <f t="shared" si="3"/>
        <v>242</v>
      </c>
      <c r="P32" s="11">
        <f t="shared" si="4"/>
        <v>6.6192560175054709</v>
      </c>
      <c r="Q32" s="11">
        <f t="shared" si="5"/>
        <v>2.2155361050328226</v>
      </c>
    </row>
    <row r="33" spans="2:17">
      <c r="B33" s="7" t="s">
        <v>46</v>
      </c>
      <c r="C33" s="8">
        <v>1587</v>
      </c>
      <c r="D33" s="8">
        <v>1160</v>
      </c>
      <c r="E33" s="9">
        <f t="shared" si="0"/>
        <v>73.093887838689355</v>
      </c>
      <c r="F33" s="8">
        <v>827</v>
      </c>
      <c r="G33" s="8">
        <v>267</v>
      </c>
      <c r="H33" s="8">
        <v>34</v>
      </c>
      <c r="I33" s="10">
        <f t="shared" si="1"/>
        <v>2.9772329246935203</v>
      </c>
      <c r="J33" s="8">
        <v>11</v>
      </c>
      <c r="K33" s="8">
        <v>3</v>
      </c>
      <c r="L33" s="8">
        <v>0</v>
      </c>
      <c r="M33" s="8">
        <v>0</v>
      </c>
      <c r="N33" s="8">
        <f t="shared" si="2"/>
        <v>1142</v>
      </c>
      <c r="O33" s="8">
        <f t="shared" si="3"/>
        <v>48</v>
      </c>
      <c r="P33" s="11">
        <f t="shared" si="4"/>
        <v>4.2031523642732047</v>
      </c>
      <c r="Q33" s="11">
        <f t="shared" si="5"/>
        <v>1.2259194395796849</v>
      </c>
    </row>
    <row r="34" spans="2:17">
      <c r="B34" s="7" t="s">
        <v>47</v>
      </c>
      <c r="C34" s="8">
        <v>1375</v>
      </c>
      <c r="D34" s="8">
        <v>948</v>
      </c>
      <c r="E34" s="9">
        <f t="shared" si="0"/>
        <v>68.945454545454538</v>
      </c>
      <c r="F34" s="8">
        <v>698</v>
      </c>
      <c r="G34" s="8">
        <v>176</v>
      </c>
      <c r="H34" s="8">
        <v>27</v>
      </c>
      <c r="I34" s="10">
        <f t="shared" si="1"/>
        <v>2.8877005347593583</v>
      </c>
      <c r="J34" s="8">
        <v>25</v>
      </c>
      <c r="K34" s="8">
        <v>5</v>
      </c>
      <c r="L34" s="8">
        <v>2</v>
      </c>
      <c r="M34" s="8">
        <v>2</v>
      </c>
      <c r="N34" s="8">
        <f t="shared" si="2"/>
        <v>935</v>
      </c>
      <c r="O34" s="8">
        <f t="shared" si="3"/>
        <v>61</v>
      </c>
      <c r="P34" s="11">
        <f t="shared" si="4"/>
        <v>6.524064171122995</v>
      </c>
      <c r="Q34" s="11">
        <f t="shared" si="5"/>
        <v>3.6363636363636362</v>
      </c>
    </row>
    <row r="35" spans="2:17">
      <c r="B35" s="7" t="s">
        <v>48</v>
      </c>
      <c r="C35" s="8">
        <v>2986</v>
      </c>
      <c r="D35" s="8">
        <v>1691</v>
      </c>
      <c r="E35" s="9">
        <f t="shared" si="0"/>
        <v>56.630944407233756</v>
      </c>
      <c r="F35" s="8">
        <v>1078</v>
      </c>
      <c r="G35" s="8">
        <v>382</v>
      </c>
      <c r="H35" s="8">
        <v>127</v>
      </c>
      <c r="I35" s="10">
        <f t="shared" si="1"/>
        <v>7.7486272117144592</v>
      </c>
      <c r="J35" s="8">
        <v>35</v>
      </c>
      <c r="K35" s="8">
        <v>9</v>
      </c>
      <c r="L35" s="8">
        <v>5</v>
      </c>
      <c r="M35" s="8">
        <v>3</v>
      </c>
      <c r="N35" s="8">
        <f t="shared" si="2"/>
        <v>1639</v>
      </c>
      <c r="O35" s="8">
        <f t="shared" si="3"/>
        <v>179</v>
      </c>
      <c r="P35" s="11">
        <f t="shared" si="4"/>
        <v>10.921293471629042</v>
      </c>
      <c r="Q35" s="11">
        <f t="shared" si="5"/>
        <v>3.1726662599145818</v>
      </c>
    </row>
    <row r="36" spans="2:17">
      <c r="B36" s="7" t="s">
        <v>49</v>
      </c>
      <c r="C36" s="8">
        <v>86266</v>
      </c>
      <c r="D36" s="8">
        <v>46936</v>
      </c>
      <c r="E36" s="9">
        <f t="shared" si="0"/>
        <v>54.408457561495837</v>
      </c>
      <c r="F36" s="8">
        <v>21474</v>
      </c>
      <c r="G36" s="8">
        <v>17241</v>
      </c>
      <c r="H36" s="8">
        <v>6999</v>
      </c>
      <c r="I36" s="10">
        <f t="shared" si="1"/>
        <v>15.027052559257987</v>
      </c>
      <c r="J36" s="8">
        <v>456</v>
      </c>
      <c r="K36" s="8">
        <v>243</v>
      </c>
      <c r="L36" s="8">
        <v>100</v>
      </c>
      <c r="M36" s="8">
        <v>63</v>
      </c>
      <c r="N36" s="8">
        <f t="shared" si="2"/>
        <v>46576</v>
      </c>
      <c r="O36" s="8">
        <f t="shared" si="3"/>
        <v>7861</v>
      </c>
      <c r="P36" s="11">
        <f t="shared" si="4"/>
        <v>16.8777911370663</v>
      </c>
      <c r="Q36" s="11">
        <f t="shared" si="5"/>
        <v>1.8507385778083134</v>
      </c>
    </row>
    <row r="37" spans="2:17">
      <c r="B37" s="7" t="s">
        <v>50</v>
      </c>
      <c r="C37" s="8">
        <v>3388</v>
      </c>
      <c r="D37" s="8">
        <v>2242</v>
      </c>
      <c r="E37" s="9">
        <f t="shared" si="0"/>
        <v>66.174734356552534</v>
      </c>
      <c r="F37" s="8">
        <v>1582</v>
      </c>
      <c r="G37" s="8">
        <v>512</v>
      </c>
      <c r="H37" s="8">
        <v>53</v>
      </c>
      <c r="I37" s="10">
        <f t="shared" si="1"/>
        <v>2.4014499320344362</v>
      </c>
      <c r="J37" s="8">
        <v>35</v>
      </c>
      <c r="K37" s="8">
        <v>11</v>
      </c>
      <c r="L37" s="8">
        <v>8</v>
      </c>
      <c r="M37" s="8">
        <v>6</v>
      </c>
      <c r="N37" s="8">
        <f t="shared" si="2"/>
        <v>2207</v>
      </c>
      <c r="O37" s="8">
        <f t="shared" si="3"/>
        <v>113</v>
      </c>
      <c r="P37" s="11">
        <f t="shared" si="4"/>
        <v>5.1200724966017219</v>
      </c>
      <c r="Q37" s="11">
        <f t="shared" si="5"/>
        <v>2.7186225645672861</v>
      </c>
    </row>
    <row r="38" spans="2:17">
      <c r="B38" s="7" t="s">
        <v>51</v>
      </c>
      <c r="C38" s="8">
        <v>12806</v>
      </c>
      <c r="D38" s="8">
        <v>7507</v>
      </c>
      <c r="E38" s="9">
        <f t="shared" si="0"/>
        <v>58.620958925503672</v>
      </c>
      <c r="F38" s="8">
        <v>4523</v>
      </c>
      <c r="G38" s="8">
        <v>2154</v>
      </c>
      <c r="H38" s="8">
        <v>498</v>
      </c>
      <c r="I38" s="10">
        <f t="shared" si="1"/>
        <v>6.7242776127464223</v>
      </c>
      <c r="J38" s="8">
        <v>159</v>
      </c>
      <c r="K38" s="8">
        <v>32</v>
      </c>
      <c r="L38" s="8">
        <v>29</v>
      </c>
      <c r="M38" s="8">
        <v>11</v>
      </c>
      <c r="N38" s="8">
        <f t="shared" si="2"/>
        <v>7406</v>
      </c>
      <c r="O38" s="8">
        <f t="shared" si="3"/>
        <v>729</v>
      </c>
      <c r="P38" s="11">
        <f t="shared" si="4"/>
        <v>9.8433702403456653</v>
      </c>
      <c r="Q38" s="11">
        <f t="shared" si="5"/>
        <v>3.1190926275992439</v>
      </c>
    </row>
    <row r="39" spans="2:17">
      <c r="B39" s="7" t="s">
        <v>52</v>
      </c>
      <c r="C39" s="8">
        <v>443</v>
      </c>
      <c r="D39" s="8">
        <v>312</v>
      </c>
      <c r="E39" s="9">
        <f t="shared" si="0"/>
        <v>70.42889390519187</v>
      </c>
      <c r="F39" s="8">
        <v>254</v>
      </c>
      <c r="G39" s="8">
        <v>36</v>
      </c>
      <c r="H39" s="8">
        <v>6</v>
      </c>
      <c r="I39" s="10">
        <f t="shared" si="1"/>
        <v>1.9607843137254901</v>
      </c>
      <c r="J39" s="8">
        <v>8</v>
      </c>
      <c r="K39" s="8">
        <v>2</v>
      </c>
      <c r="L39" s="8">
        <v>0</v>
      </c>
      <c r="M39" s="8">
        <v>0</v>
      </c>
      <c r="N39" s="8">
        <f t="shared" si="2"/>
        <v>306</v>
      </c>
      <c r="O39" s="8">
        <f t="shared" si="3"/>
        <v>16</v>
      </c>
      <c r="P39" s="11">
        <f t="shared" si="4"/>
        <v>5.2287581699346406</v>
      </c>
      <c r="Q39" s="11">
        <f t="shared" si="5"/>
        <v>3.2679738562091507</v>
      </c>
    </row>
    <row r="40" spans="2:17">
      <c r="B40" s="7" t="s">
        <v>53</v>
      </c>
      <c r="C40" s="8">
        <v>3445</v>
      </c>
      <c r="D40" s="8">
        <v>2268</v>
      </c>
      <c r="E40" s="9">
        <f t="shared" si="0"/>
        <v>65.834542815674894</v>
      </c>
      <c r="F40" s="8">
        <v>1727</v>
      </c>
      <c r="G40" s="8">
        <v>423</v>
      </c>
      <c r="H40" s="8">
        <v>44</v>
      </c>
      <c r="I40" s="10">
        <f t="shared" si="1"/>
        <v>1.9748653500897666</v>
      </c>
      <c r="J40" s="8">
        <v>20</v>
      </c>
      <c r="K40" s="8">
        <v>7</v>
      </c>
      <c r="L40" s="8">
        <v>3</v>
      </c>
      <c r="M40" s="8">
        <v>4</v>
      </c>
      <c r="N40" s="8">
        <f t="shared" si="2"/>
        <v>2228</v>
      </c>
      <c r="O40" s="8">
        <f t="shared" si="3"/>
        <v>78</v>
      </c>
      <c r="P40" s="11">
        <f t="shared" si="4"/>
        <v>3.5008976660682229</v>
      </c>
      <c r="Q40" s="11">
        <f t="shared" si="5"/>
        <v>1.5260323159784559</v>
      </c>
    </row>
    <row r="41" spans="2:17">
      <c r="B41" s="7" t="s">
        <v>54</v>
      </c>
      <c r="C41" s="8">
        <v>4416</v>
      </c>
      <c r="D41" s="8">
        <v>3050</v>
      </c>
      <c r="E41" s="9">
        <f t="shared" si="0"/>
        <v>69.06702898550725</v>
      </c>
      <c r="F41" s="8">
        <v>1948</v>
      </c>
      <c r="G41" s="8">
        <v>792</v>
      </c>
      <c r="H41" s="8">
        <v>96</v>
      </c>
      <c r="I41" s="10">
        <f t="shared" si="1"/>
        <v>3.3149171270718232</v>
      </c>
      <c r="J41" s="8">
        <v>45</v>
      </c>
      <c r="K41" s="8">
        <v>9</v>
      </c>
      <c r="L41" s="8">
        <v>4</v>
      </c>
      <c r="M41" s="8">
        <v>2</v>
      </c>
      <c r="N41" s="8">
        <f t="shared" si="2"/>
        <v>2896</v>
      </c>
      <c r="O41" s="8">
        <f t="shared" si="3"/>
        <v>156</v>
      </c>
      <c r="P41" s="11">
        <f t="shared" si="4"/>
        <v>5.3867403314917128</v>
      </c>
      <c r="Q41" s="11">
        <f t="shared" si="5"/>
        <v>2.0718232044198892</v>
      </c>
    </row>
    <row r="42" spans="2:17">
      <c r="B42" s="7" t="s">
        <v>55</v>
      </c>
      <c r="C42" s="8">
        <v>1347</v>
      </c>
      <c r="D42" s="8">
        <v>1025</v>
      </c>
      <c r="E42" s="9">
        <f t="shared" si="0"/>
        <v>76.095025983667412</v>
      </c>
      <c r="F42" s="8">
        <v>860</v>
      </c>
      <c r="G42" s="8">
        <v>115</v>
      </c>
      <c r="H42" s="8">
        <v>21</v>
      </c>
      <c r="I42" s="10">
        <f t="shared" si="1"/>
        <v>2.083333333333333</v>
      </c>
      <c r="J42" s="8">
        <v>12</v>
      </c>
      <c r="K42" s="8">
        <v>0</v>
      </c>
      <c r="L42" s="8">
        <v>0</v>
      </c>
      <c r="M42" s="8">
        <v>0</v>
      </c>
      <c r="N42" s="8">
        <f t="shared" si="2"/>
        <v>1008</v>
      </c>
      <c r="O42" s="8">
        <f t="shared" si="3"/>
        <v>33</v>
      </c>
      <c r="P42" s="11">
        <f t="shared" si="4"/>
        <v>3.2738095238095242</v>
      </c>
      <c r="Q42" s="11">
        <f t="shared" si="5"/>
        <v>1.1904761904761905</v>
      </c>
    </row>
    <row r="43" spans="2:17">
      <c r="B43" s="7" t="s">
        <v>56</v>
      </c>
      <c r="C43" s="8">
        <v>4310</v>
      </c>
      <c r="D43" s="8">
        <v>2906</v>
      </c>
      <c r="E43" s="9">
        <f t="shared" si="0"/>
        <v>67.424593967517396</v>
      </c>
      <c r="F43" s="8">
        <v>1971</v>
      </c>
      <c r="G43" s="8">
        <v>638</v>
      </c>
      <c r="H43" s="8">
        <v>129</v>
      </c>
      <c r="I43" s="10">
        <f t="shared" si="1"/>
        <v>4.5550847457627119</v>
      </c>
      <c r="J43" s="8">
        <v>59</v>
      </c>
      <c r="K43" s="8">
        <v>14</v>
      </c>
      <c r="L43" s="8">
        <v>10</v>
      </c>
      <c r="M43" s="8">
        <v>11</v>
      </c>
      <c r="N43" s="8">
        <f t="shared" si="2"/>
        <v>2832</v>
      </c>
      <c r="O43" s="8">
        <f t="shared" si="3"/>
        <v>223</v>
      </c>
      <c r="P43" s="11">
        <f t="shared" si="4"/>
        <v>7.8742937853107344</v>
      </c>
      <c r="Q43" s="11">
        <f t="shared" si="5"/>
        <v>3.3192090395480225</v>
      </c>
    </row>
    <row r="44" spans="2:17">
      <c r="B44" s="7" t="s">
        <v>57</v>
      </c>
      <c r="C44" s="8">
        <v>982</v>
      </c>
      <c r="D44" s="8">
        <v>770</v>
      </c>
      <c r="E44" s="9">
        <f t="shared" si="0"/>
        <v>78.411405295315689</v>
      </c>
      <c r="F44" s="8">
        <v>541</v>
      </c>
      <c r="G44" s="8">
        <v>164</v>
      </c>
      <c r="H44" s="8">
        <v>24</v>
      </c>
      <c r="I44" s="10">
        <f t="shared" si="1"/>
        <v>3.2171581769436997</v>
      </c>
      <c r="J44" s="8">
        <v>12</v>
      </c>
      <c r="K44" s="8">
        <v>4</v>
      </c>
      <c r="L44" s="8">
        <v>1</v>
      </c>
      <c r="M44" s="8">
        <v>0</v>
      </c>
      <c r="N44" s="8">
        <f t="shared" si="2"/>
        <v>746</v>
      </c>
      <c r="O44" s="8">
        <f t="shared" si="3"/>
        <v>41</v>
      </c>
      <c r="P44" s="11">
        <f t="shared" si="4"/>
        <v>5.4959785522788209</v>
      </c>
      <c r="Q44" s="11">
        <f t="shared" si="5"/>
        <v>2.2788203753351208</v>
      </c>
    </row>
    <row r="45" spans="2:17">
      <c r="B45" s="7" t="s">
        <v>58</v>
      </c>
      <c r="C45" s="8">
        <v>28877</v>
      </c>
      <c r="D45" s="8">
        <v>17416</v>
      </c>
      <c r="E45" s="9">
        <f t="shared" si="0"/>
        <v>60.310974131661879</v>
      </c>
      <c r="F45" s="8">
        <v>11241</v>
      </c>
      <c r="G45" s="8">
        <v>4451</v>
      </c>
      <c r="H45" s="8">
        <v>1128</v>
      </c>
      <c r="I45" s="10">
        <f t="shared" si="1"/>
        <v>6.5436825617821093</v>
      </c>
      <c r="J45" s="8">
        <v>262</v>
      </c>
      <c r="K45" s="8">
        <v>71</v>
      </c>
      <c r="L45" s="8">
        <v>60</v>
      </c>
      <c r="M45" s="8">
        <v>25</v>
      </c>
      <c r="N45" s="8">
        <f t="shared" si="2"/>
        <v>17238</v>
      </c>
      <c r="O45" s="8">
        <f t="shared" si="3"/>
        <v>1546</v>
      </c>
      <c r="P45" s="11">
        <f t="shared" si="4"/>
        <v>8.9685578373361174</v>
      </c>
      <c r="Q45" s="11">
        <f t="shared" si="5"/>
        <v>2.4248752755540086</v>
      </c>
    </row>
    <row r="46" spans="2:17">
      <c r="B46" s="7" t="s">
        <v>59</v>
      </c>
      <c r="C46" s="8">
        <v>7928</v>
      </c>
      <c r="D46" s="8">
        <v>4107</v>
      </c>
      <c r="E46" s="9">
        <f t="shared" si="0"/>
        <v>51.803733602421801</v>
      </c>
      <c r="F46" s="8">
        <v>2858</v>
      </c>
      <c r="G46" s="8">
        <v>1018</v>
      </c>
      <c r="H46" s="8">
        <v>79</v>
      </c>
      <c r="I46" s="10">
        <f t="shared" si="1"/>
        <v>1.9588395735184727</v>
      </c>
      <c r="J46" s="8">
        <v>54</v>
      </c>
      <c r="K46" s="8">
        <v>11</v>
      </c>
      <c r="L46" s="8">
        <v>5</v>
      </c>
      <c r="M46" s="8">
        <v>8</v>
      </c>
      <c r="N46" s="8">
        <f t="shared" si="2"/>
        <v>4033</v>
      </c>
      <c r="O46" s="8">
        <f t="shared" si="3"/>
        <v>157</v>
      </c>
      <c r="P46" s="11">
        <f t="shared" si="4"/>
        <v>3.8928837093974709</v>
      </c>
      <c r="Q46" s="11">
        <f t="shared" si="5"/>
        <v>1.9340441358789984</v>
      </c>
    </row>
    <row r="47" spans="2:17">
      <c r="B47" s="7" t="s">
        <v>60</v>
      </c>
      <c r="C47" s="8">
        <v>7290</v>
      </c>
      <c r="D47" s="8">
        <v>3960</v>
      </c>
      <c r="E47" s="9">
        <f t="shared" si="0"/>
        <v>54.320987654320987</v>
      </c>
      <c r="F47" s="8">
        <v>1605</v>
      </c>
      <c r="G47" s="8">
        <v>2059</v>
      </c>
      <c r="H47" s="8">
        <v>95</v>
      </c>
      <c r="I47" s="10">
        <f t="shared" si="1"/>
        <v>2.4914765276685022</v>
      </c>
      <c r="J47" s="8">
        <v>44</v>
      </c>
      <c r="K47" s="8">
        <v>5</v>
      </c>
      <c r="L47" s="8">
        <v>4</v>
      </c>
      <c r="M47" s="8">
        <v>1</v>
      </c>
      <c r="N47" s="8">
        <f t="shared" si="2"/>
        <v>3813</v>
      </c>
      <c r="O47" s="8">
        <f t="shared" si="3"/>
        <v>149</v>
      </c>
      <c r="P47" s="11">
        <f t="shared" si="4"/>
        <v>3.9076842381327039</v>
      </c>
      <c r="Q47" s="11">
        <f t="shared" si="5"/>
        <v>1.4162077104642015</v>
      </c>
    </row>
    <row r="48" spans="2:17">
      <c r="B48" s="7" t="s">
        <v>61</v>
      </c>
      <c r="C48" s="8">
        <v>7096</v>
      </c>
      <c r="D48" s="8">
        <v>3570</v>
      </c>
      <c r="E48" s="9">
        <f t="shared" si="0"/>
        <v>50.310033821871478</v>
      </c>
      <c r="F48" s="8">
        <v>1826</v>
      </c>
      <c r="G48" s="8">
        <v>1394</v>
      </c>
      <c r="H48" s="8">
        <v>130</v>
      </c>
      <c r="I48" s="10">
        <f t="shared" si="1"/>
        <v>3.7978381536663748</v>
      </c>
      <c r="J48" s="8">
        <v>46</v>
      </c>
      <c r="K48" s="8">
        <v>16</v>
      </c>
      <c r="L48" s="8">
        <v>6</v>
      </c>
      <c r="M48" s="8">
        <v>5</v>
      </c>
      <c r="N48" s="8">
        <f t="shared" si="2"/>
        <v>3423</v>
      </c>
      <c r="O48" s="8">
        <f t="shared" si="3"/>
        <v>203</v>
      </c>
      <c r="P48" s="11">
        <f t="shared" si="4"/>
        <v>5.9304703476482619</v>
      </c>
      <c r="Q48" s="11">
        <f t="shared" si="5"/>
        <v>2.1326321939818871</v>
      </c>
    </row>
    <row r="49" spans="2:17">
      <c r="B49" s="7" t="s">
        <v>62</v>
      </c>
      <c r="C49" s="8">
        <v>8339</v>
      </c>
      <c r="D49" s="8">
        <v>4800</v>
      </c>
      <c r="E49" s="9">
        <f t="shared" si="0"/>
        <v>57.560858616141019</v>
      </c>
      <c r="F49" s="8">
        <v>3144</v>
      </c>
      <c r="G49" s="8">
        <v>1165</v>
      </c>
      <c r="H49" s="8">
        <v>305</v>
      </c>
      <c r="I49" s="10">
        <f t="shared" si="1"/>
        <v>6.4604956576996404</v>
      </c>
      <c r="J49" s="8">
        <v>63</v>
      </c>
      <c r="K49" s="8">
        <v>27</v>
      </c>
      <c r="L49" s="8">
        <v>12</v>
      </c>
      <c r="M49" s="8">
        <v>5</v>
      </c>
      <c r="N49" s="8">
        <f t="shared" si="2"/>
        <v>4721</v>
      </c>
      <c r="O49" s="8">
        <f t="shared" si="3"/>
        <v>412</v>
      </c>
      <c r="P49" s="11">
        <f t="shared" si="4"/>
        <v>8.7269646261385301</v>
      </c>
      <c r="Q49" s="11">
        <f t="shared" si="5"/>
        <v>2.2664689684388901</v>
      </c>
    </row>
    <row r="50" spans="2:17">
      <c r="B50" s="7" t="s">
        <v>63</v>
      </c>
      <c r="C50" s="8">
        <v>3414</v>
      </c>
      <c r="D50" s="8">
        <v>2021</v>
      </c>
      <c r="E50" s="9">
        <f t="shared" si="0"/>
        <v>59.197422378441708</v>
      </c>
      <c r="F50" s="8">
        <v>1176</v>
      </c>
      <c r="G50" s="8">
        <v>702</v>
      </c>
      <c r="H50" s="8">
        <v>62</v>
      </c>
      <c r="I50" s="10">
        <f t="shared" si="1"/>
        <v>3.1552162849872771</v>
      </c>
      <c r="J50" s="8">
        <v>17</v>
      </c>
      <c r="K50" s="8">
        <v>5</v>
      </c>
      <c r="L50" s="8">
        <v>1</v>
      </c>
      <c r="M50" s="8">
        <v>2</v>
      </c>
      <c r="N50" s="8">
        <f t="shared" si="2"/>
        <v>1965</v>
      </c>
      <c r="O50" s="8">
        <f t="shared" si="3"/>
        <v>87</v>
      </c>
      <c r="P50" s="11">
        <f t="shared" si="4"/>
        <v>4.4274809160305342</v>
      </c>
      <c r="Q50" s="11">
        <f t="shared" si="5"/>
        <v>1.2722646310432568</v>
      </c>
    </row>
    <row r="51" spans="2:17">
      <c r="B51" s="7" t="s">
        <v>64</v>
      </c>
      <c r="C51" s="8">
        <v>26915</v>
      </c>
      <c r="D51" s="8">
        <v>17055</v>
      </c>
      <c r="E51" s="9">
        <f t="shared" si="0"/>
        <v>63.366152702953748</v>
      </c>
      <c r="F51" s="8">
        <v>6299</v>
      </c>
      <c r="G51" s="8">
        <v>8967</v>
      </c>
      <c r="H51" s="8">
        <v>876</v>
      </c>
      <c r="I51" s="10">
        <f t="shared" si="1"/>
        <v>5.2445668442794702</v>
      </c>
      <c r="J51" s="8">
        <v>443</v>
      </c>
      <c r="K51" s="8">
        <v>54</v>
      </c>
      <c r="L51" s="8">
        <v>34</v>
      </c>
      <c r="M51" s="8">
        <v>30</v>
      </c>
      <c r="N51" s="8">
        <f t="shared" si="2"/>
        <v>16703</v>
      </c>
      <c r="O51" s="8">
        <f t="shared" si="3"/>
        <v>1437</v>
      </c>
      <c r="P51" s="11">
        <f t="shared" si="4"/>
        <v>8.603244926061187</v>
      </c>
      <c r="Q51" s="11">
        <f t="shared" si="5"/>
        <v>3.3586780817817159</v>
      </c>
    </row>
    <row r="52" spans="2:17">
      <c r="B52" s="7" t="s">
        <v>65</v>
      </c>
      <c r="C52" s="8">
        <v>6157</v>
      </c>
      <c r="D52" s="8">
        <v>3956</v>
      </c>
      <c r="E52" s="9">
        <f t="shared" si="0"/>
        <v>64.252070813707974</v>
      </c>
      <c r="F52" s="8">
        <v>2765</v>
      </c>
      <c r="G52" s="8">
        <v>925</v>
      </c>
      <c r="H52" s="8">
        <v>141</v>
      </c>
      <c r="I52" s="10">
        <f t="shared" si="1"/>
        <v>3.5987748851454824</v>
      </c>
      <c r="J52" s="8">
        <v>58</v>
      </c>
      <c r="K52" s="8">
        <v>19</v>
      </c>
      <c r="L52" s="8">
        <v>4</v>
      </c>
      <c r="M52" s="8">
        <v>6</v>
      </c>
      <c r="N52" s="8">
        <f t="shared" si="2"/>
        <v>3918</v>
      </c>
      <c r="O52" s="8">
        <f t="shared" si="3"/>
        <v>228</v>
      </c>
      <c r="P52" s="11">
        <f t="shared" si="4"/>
        <v>5.8192955589586521</v>
      </c>
      <c r="Q52" s="11">
        <f t="shared" si="5"/>
        <v>2.2205206738131702</v>
      </c>
    </row>
    <row r="53" spans="2:17">
      <c r="B53" s="7" t="s">
        <v>66</v>
      </c>
      <c r="C53" s="8">
        <v>2740</v>
      </c>
      <c r="D53" s="8">
        <v>1860</v>
      </c>
      <c r="E53" s="9">
        <f t="shared" si="0"/>
        <v>67.883211678832112</v>
      </c>
      <c r="F53" s="8">
        <v>1450</v>
      </c>
      <c r="G53" s="8">
        <v>305</v>
      </c>
      <c r="H53" s="8">
        <v>59</v>
      </c>
      <c r="I53" s="10">
        <f t="shared" si="1"/>
        <v>3.1960996749729147</v>
      </c>
      <c r="J53" s="8">
        <v>22</v>
      </c>
      <c r="K53" s="8">
        <v>6</v>
      </c>
      <c r="L53" s="8">
        <v>4</v>
      </c>
      <c r="M53" s="8">
        <v>0</v>
      </c>
      <c r="N53" s="8">
        <f t="shared" si="2"/>
        <v>1846</v>
      </c>
      <c r="O53" s="8">
        <f t="shared" si="3"/>
        <v>91</v>
      </c>
      <c r="P53" s="11">
        <f t="shared" si="4"/>
        <v>4.929577464788732</v>
      </c>
      <c r="Q53" s="11">
        <f t="shared" si="5"/>
        <v>1.7334777898158178</v>
      </c>
    </row>
    <row r="54" spans="2:17">
      <c r="B54" s="7" t="s">
        <v>67</v>
      </c>
      <c r="C54" s="8">
        <v>4840</v>
      </c>
      <c r="D54" s="8">
        <v>3368</v>
      </c>
      <c r="E54" s="9">
        <f t="shared" si="0"/>
        <v>69.586776859504127</v>
      </c>
      <c r="F54" s="8">
        <v>2294</v>
      </c>
      <c r="G54" s="8">
        <v>847</v>
      </c>
      <c r="H54" s="8">
        <v>102</v>
      </c>
      <c r="I54" s="10">
        <f t="shared" si="1"/>
        <v>3.0778515389257697</v>
      </c>
      <c r="J54" s="8">
        <v>44</v>
      </c>
      <c r="K54" s="8">
        <v>13</v>
      </c>
      <c r="L54" s="8">
        <v>4</v>
      </c>
      <c r="M54" s="8">
        <v>10</v>
      </c>
      <c r="N54" s="8">
        <f t="shared" si="2"/>
        <v>3314</v>
      </c>
      <c r="O54" s="8">
        <f t="shared" si="3"/>
        <v>173</v>
      </c>
      <c r="P54" s="11">
        <f t="shared" si="4"/>
        <v>5.2202776101388046</v>
      </c>
      <c r="Q54" s="11">
        <f t="shared" si="5"/>
        <v>2.1424260712130354</v>
      </c>
    </row>
    <row r="55" spans="2:17">
      <c r="B55" s="7" t="s">
        <v>68</v>
      </c>
      <c r="C55" s="8">
        <v>3635</v>
      </c>
      <c r="D55" s="8">
        <v>2449</v>
      </c>
      <c r="E55" s="9">
        <f t="shared" si="0"/>
        <v>67.372764786795045</v>
      </c>
      <c r="F55" s="8">
        <v>1639</v>
      </c>
      <c r="G55" s="8">
        <v>630</v>
      </c>
      <c r="H55" s="8">
        <v>77</v>
      </c>
      <c r="I55" s="10">
        <f t="shared" si="1"/>
        <v>3.2380151387720777</v>
      </c>
      <c r="J55" s="8">
        <v>24</v>
      </c>
      <c r="K55" s="8">
        <v>8</v>
      </c>
      <c r="L55" s="8">
        <v>0</v>
      </c>
      <c r="M55" s="8">
        <v>0</v>
      </c>
      <c r="N55" s="8">
        <f t="shared" si="2"/>
        <v>2378</v>
      </c>
      <c r="O55" s="8">
        <f t="shared" si="3"/>
        <v>109</v>
      </c>
      <c r="P55" s="11">
        <f t="shared" si="4"/>
        <v>4.5836837678721611</v>
      </c>
      <c r="Q55" s="11">
        <f t="shared" si="5"/>
        <v>1.3456686291000841</v>
      </c>
    </row>
    <row r="56" spans="2:17">
      <c r="B56" s="7" t="s">
        <v>69</v>
      </c>
      <c r="C56" s="8">
        <v>653</v>
      </c>
      <c r="D56" s="8">
        <v>480</v>
      </c>
      <c r="E56" s="9">
        <f t="shared" si="0"/>
        <v>73.506891271056659</v>
      </c>
      <c r="F56" s="8">
        <v>344</v>
      </c>
      <c r="G56" s="8">
        <v>106</v>
      </c>
      <c r="H56" s="8">
        <v>12</v>
      </c>
      <c r="I56" s="10">
        <f t="shared" si="1"/>
        <v>2.5052192066805845</v>
      </c>
      <c r="J56" s="8">
        <v>9</v>
      </c>
      <c r="K56" s="8">
        <v>5</v>
      </c>
      <c r="L56" s="8">
        <v>2</v>
      </c>
      <c r="M56" s="8">
        <v>1</v>
      </c>
      <c r="N56" s="8">
        <f t="shared" si="2"/>
        <v>479</v>
      </c>
      <c r="O56" s="8">
        <f t="shared" si="3"/>
        <v>29</v>
      </c>
      <c r="P56" s="11">
        <f t="shared" si="4"/>
        <v>6.0542797494780798</v>
      </c>
      <c r="Q56" s="11">
        <f t="shared" si="5"/>
        <v>3.5490605427974948</v>
      </c>
    </row>
    <row r="57" spans="2:17">
      <c r="B57" s="7" t="s">
        <v>70</v>
      </c>
      <c r="C57" s="8">
        <v>5948</v>
      </c>
      <c r="D57" s="8">
        <v>4076</v>
      </c>
      <c r="E57" s="9">
        <f t="shared" si="0"/>
        <v>68.527236045729651</v>
      </c>
      <c r="F57" s="8">
        <v>2500</v>
      </c>
      <c r="G57" s="8">
        <v>1273</v>
      </c>
      <c r="H57" s="8">
        <v>103</v>
      </c>
      <c r="I57" s="10">
        <f t="shared" si="1"/>
        <v>2.5990411304567247</v>
      </c>
      <c r="J57" s="8">
        <v>67</v>
      </c>
      <c r="K57" s="8">
        <v>10</v>
      </c>
      <c r="L57" s="8">
        <v>7</v>
      </c>
      <c r="M57" s="8">
        <v>3</v>
      </c>
      <c r="N57" s="8">
        <f t="shared" si="2"/>
        <v>3963</v>
      </c>
      <c r="O57" s="8">
        <f t="shared" si="3"/>
        <v>190</v>
      </c>
      <c r="P57" s="11">
        <f t="shared" si="4"/>
        <v>4.7943477163764827</v>
      </c>
      <c r="Q57" s="11">
        <f t="shared" si="5"/>
        <v>2.195306585919758</v>
      </c>
    </row>
    <row r="58" spans="2:17">
      <c r="B58" s="7" t="s">
        <v>71</v>
      </c>
      <c r="C58" s="8">
        <v>1539</v>
      </c>
      <c r="D58" s="8">
        <v>1012</v>
      </c>
      <c r="E58" s="9">
        <f t="shared" si="0"/>
        <v>65.756985055230672</v>
      </c>
      <c r="F58" s="8">
        <v>708</v>
      </c>
      <c r="G58" s="8">
        <v>243</v>
      </c>
      <c r="H58" s="8">
        <v>21</v>
      </c>
      <c r="I58" s="10">
        <f t="shared" si="1"/>
        <v>2.1021021021021022</v>
      </c>
      <c r="J58" s="8">
        <v>19</v>
      </c>
      <c r="K58" s="8">
        <v>1</v>
      </c>
      <c r="L58" s="8">
        <v>6</v>
      </c>
      <c r="M58" s="8">
        <v>1</v>
      </c>
      <c r="N58" s="8">
        <f t="shared" si="2"/>
        <v>999</v>
      </c>
      <c r="O58" s="8">
        <f t="shared" si="3"/>
        <v>48</v>
      </c>
      <c r="P58" s="11">
        <f t="shared" si="4"/>
        <v>4.8048048048048049</v>
      </c>
      <c r="Q58" s="11">
        <f t="shared" si="5"/>
        <v>2.7027027027027026</v>
      </c>
    </row>
    <row r="59" spans="2:17">
      <c r="B59" s="7" t="s">
        <v>72</v>
      </c>
      <c r="C59" s="8">
        <v>928</v>
      </c>
      <c r="D59" s="8">
        <v>532</v>
      </c>
      <c r="E59" s="9">
        <f t="shared" si="0"/>
        <v>57.327586206896555</v>
      </c>
      <c r="F59" s="8">
        <v>369</v>
      </c>
      <c r="G59" s="8">
        <v>121</v>
      </c>
      <c r="H59" s="8">
        <v>16</v>
      </c>
      <c r="I59" s="10">
        <f t="shared" si="1"/>
        <v>3.0888030888030888</v>
      </c>
      <c r="J59" s="8">
        <v>7</v>
      </c>
      <c r="K59" s="8">
        <v>2</v>
      </c>
      <c r="L59" s="8">
        <v>3</v>
      </c>
      <c r="M59" s="8">
        <v>0</v>
      </c>
      <c r="N59" s="8">
        <f t="shared" si="2"/>
        <v>518</v>
      </c>
      <c r="O59" s="8">
        <f t="shared" si="3"/>
        <v>28</v>
      </c>
      <c r="P59" s="11">
        <f t="shared" si="4"/>
        <v>5.4054054054054053</v>
      </c>
      <c r="Q59" s="11">
        <f t="shared" si="5"/>
        <v>2.3166023166023164</v>
      </c>
    </row>
    <row r="60" spans="2:17">
      <c r="B60" s="7" t="s">
        <v>73</v>
      </c>
      <c r="C60" s="8">
        <v>95797</v>
      </c>
      <c r="D60" s="8">
        <v>57975</v>
      </c>
      <c r="E60" s="9">
        <f t="shared" si="0"/>
        <v>60.518596615760408</v>
      </c>
      <c r="F60" s="8">
        <v>33922</v>
      </c>
      <c r="G60" s="8">
        <v>20370</v>
      </c>
      <c r="H60" s="8">
        <v>2145</v>
      </c>
      <c r="I60" s="10">
        <f t="shared" si="1"/>
        <v>3.7304996608636669</v>
      </c>
      <c r="J60" s="8">
        <v>728</v>
      </c>
      <c r="K60" s="8">
        <v>171</v>
      </c>
      <c r="L60" s="8">
        <v>76</v>
      </c>
      <c r="M60" s="8">
        <v>87</v>
      </c>
      <c r="N60" s="8">
        <f t="shared" si="2"/>
        <v>57499</v>
      </c>
      <c r="O60" s="8">
        <f t="shared" si="3"/>
        <v>3207</v>
      </c>
      <c r="P60" s="11">
        <f t="shared" si="4"/>
        <v>5.5774883041444197</v>
      </c>
      <c r="Q60" s="11">
        <f t="shared" si="5"/>
        <v>1.8469886432807527</v>
      </c>
    </row>
    <row r="61" spans="2:17">
      <c r="B61" s="12" t="s">
        <v>74</v>
      </c>
      <c r="C61" s="13">
        <f>SUM(C5:C60)</f>
        <v>698260</v>
      </c>
      <c r="D61" s="13">
        <f>SUM(D5:D60)</f>
        <v>417916</v>
      </c>
      <c r="E61" s="14">
        <f t="shared" si="0"/>
        <v>59.851058345029074</v>
      </c>
      <c r="F61" s="13">
        <f>SUM(F5:F60)</f>
        <v>240178</v>
      </c>
      <c r="G61" s="13">
        <f>SUM(G5:G60)</f>
        <v>137126</v>
      </c>
      <c r="H61" s="13">
        <f>SUM(H5:H60)</f>
        <v>24437</v>
      </c>
      <c r="I61" s="15">
        <f t="shared" si="1"/>
        <v>5.9459446307173476</v>
      </c>
      <c r="J61" s="13">
        <f>SUM(J5:J60)</f>
        <v>5697</v>
      </c>
      <c r="K61" s="13">
        <f>SUM(K5:K60)</f>
        <v>1718</v>
      </c>
      <c r="L61" s="13">
        <f>SUM(L5:L60)</f>
        <v>1155</v>
      </c>
      <c r="M61" s="13">
        <f>SUM(M5:M60)</f>
        <v>675</v>
      </c>
      <c r="N61" s="13">
        <f>SUM(N5:N60)</f>
        <v>410986</v>
      </c>
      <c r="O61" s="13">
        <f t="shared" si="3"/>
        <v>33682</v>
      </c>
      <c r="P61" s="16">
        <f t="shared" si="4"/>
        <v>8.1954129824373592</v>
      </c>
      <c r="Q61" s="11">
        <f t="shared" si="5"/>
        <v>2.2494683517200098</v>
      </c>
    </row>
    <row r="62" spans="2:17">
      <c r="B62" s="7"/>
      <c r="C62" s="7"/>
      <c r="D62" s="7"/>
      <c r="E62" s="7"/>
      <c r="F62" s="17">
        <f>F61/N61</f>
        <v>0.58439460224922501</v>
      </c>
      <c r="G62" s="17">
        <f>G61/N61</f>
        <v>0.33365126792640137</v>
      </c>
      <c r="H62" s="7"/>
      <c r="I62" s="7"/>
      <c r="J62" s="7"/>
      <c r="K62" s="7"/>
      <c r="L62" s="7"/>
      <c r="M62" s="7"/>
      <c r="N62" s="7"/>
      <c r="O62" s="7"/>
      <c r="P62" s="7"/>
      <c r="Q62" s="7"/>
    </row>
    <row r="65" spans="2:7">
      <c r="B65" s="18" t="s">
        <v>0</v>
      </c>
      <c r="C65" s="18"/>
      <c r="D65" s="18"/>
      <c r="E65" s="18"/>
      <c r="F65" s="18"/>
      <c r="G65" s="18"/>
    </row>
    <row r="66" spans="2:7">
      <c r="B66" s="18"/>
      <c r="C66" s="18"/>
      <c r="D66" s="18"/>
      <c r="E66" s="18"/>
      <c r="F66" s="18"/>
      <c r="G66" s="18"/>
    </row>
    <row r="67" spans="2:7">
      <c r="B67" s="18"/>
      <c r="C67" s="18"/>
      <c r="D67" s="18"/>
      <c r="E67" s="18"/>
      <c r="F67" s="18"/>
      <c r="G67" s="18"/>
    </row>
    <row r="68" spans="2:7">
      <c r="B68" s="18"/>
      <c r="C68" s="18"/>
      <c r="D68" s="18"/>
      <c r="E68" s="18"/>
      <c r="F68" s="18"/>
      <c r="G68" s="18"/>
    </row>
  </sheetData>
  <sheetCalcPr fullCalcOnLoad="1"/>
  <mergeCells count="2">
    <mergeCell ref="B3:Q3"/>
    <mergeCell ref="B65:G68"/>
  </mergeCells>
  <phoneticPr fontId="3" type="noConversion"/>
  <pageMargins left="0.75" right="0.75" top="1" bottom="1" header="0.5" footer="0.5"/>
  <pageSetup paperSize="0" scale="44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2016-08-24T22:06:16Z</dcterms:created>
  <dcterms:modified xsi:type="dcterms:W3CDTF">2016-08-24T22:07:07Z</dcterms:modified>
</cp:coreProperties>
</file>