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0" yWindow="460" windowWidth="33920" windowHeight="19700" tabRatio="500"/>
  </bookViews>
  <sheets>
    <sheet name="Elections for web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6" i="1"/>
  <c r="N16"/>
  <c r="M16"/>
  <c r="H16"/>
  <c r="G16"/>
  <c r="L15"/>
  <c r="N15"/>
  <c r="M15"/>
  <c r="H15"/>
  <c r="G15"/>
  <c r="L14"/>
  <c r="N14"/>
  <c r="M14"/>
  <c r="H14"/>
  <c r="G14"/>
  <c r="L13"/>
  <c r="N13"/>
  <c r="M13"/>
  <c r="H13"/>
  <c r="G13"/>
  <c r="L12"/>
  <c r="N12"/>
  <c r="M12"/>
  <c r="H12"/>
  <c r="L11"/>
  <c r="N11"/>
  <c r="M11"/>
  <c r="H11"/>
  <c r="L10"/>
  <c r="N10"/>
  <c r="M10"/>
  <c r="L9"/>
  <c r="N9"/>
  <c r="M9"/>
  <c r="H9"/>
  <c r="L8"/>
  <c r="N8"/>
  <c r="M8"/>
  <c r="H8"/>
  <c r="L7"/>
  <c r="N7"/>
  <c r="M7"/>
  <c r="H7"/>
</calcChain>
</file>

<file path=xl/sharedStrings.xml><?xml version="1.0" encoding="utf-8"?>
<sst xmlns="http://schemas.openxmlformats.org/spreadsheetml/2006/main" count="23" uniqueCount="20">
  <si>
    <t>Montana University Levy Elections 1920–2008</t>
    <phoneticPr fontId="2" type="noConversion"/>
  </si>
  <si>
    <t>Year</t>
    <phoneticPr fontId="2" type="noConversion"/>
  </si>
  <si>
    <t>MT Pop</t>
    <phoneticPr fontId="2" type="noConversion"/>
  </si>
  <si>
    <t>Voting Eligible Pop (18+)</t>
    <phoneticPr fontId="2" type="noConversion"/>
  </si>
  <si>
    <t>Reg Voters</t>
    <phoneticPr fontId="2" type="noConversion"/>
  </si>
  <si>
    <t>Votes Cast</t>
    <phoneticPr fontId="2" type="noConversion"/>
  </si>
  <si>
    <t>VEP (18+) T-Out</t>
    <phoneticPr fontId="2" type="noConversion"/>
  </si>
  <si>
    <t>Reg       T-Out</t>
    <phoneticPr fontId="2" type="noConversion"/>
  </si>
  <si>
    <t>Mils</t>
    <phoneticPr fontId="2" type="noConversion"/>
  </si>
  <si>
    <t>For Levy</t>
    <phoneticPr fontId="2" type="noConversion"/>
  </si>
  <si>
    <t>Against Levy</t>
    <phoneticPr fontId="2" type="noConversion"/>
  </si>
  <si>
    <t>Votes Cast Levy</t>
    <phoneticPr fontId="2" type="noConversion"/>
  </si>
  <si>
    <t>% For  Levy</t>
    <phoneticPr fontId="2" type="noConversion"/>
  </si>
  <si>
    <t>Levy Votes Falloff %</t>
    <phoneticPr fontId="2" type="noConversion"/>
  </si>
  <si>
    <t>25 Yrs &amp; + &amp; 4yr &amp; + degree</t>
    <phoneticPr fontId="2" type="noConversion"/>
  </si>
  <si>
    <t>The voting age for 1920–1970 was 21. In 1971, the 26th amendment to the U.S. Constitution reduced the voting age to 18.</t>
    <phoneticPr fontId="2" type="noConversion"/>
  </si>
  <si>
    <t>Spreadsheet by James Conner, flatheadmemo.com. Data from the Montana Secretary of State.  2008 values based on true values for Broadwater County.</t>
    <phoneticPr fontId="2" type="noConversion"/>
  </si>
  <si>
    <t>Prez</t>
    <phoneticPr fontId="2" type="noConversion"/>
  </si>
  <si>
    <t>Prez</t>
    <phoneticPr fontId="2" type="noConversion"/>
  </si>
  <si>
    <t>Prez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</si>
</sst>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0"/>
      <color indexed="8"/>
      <name val="Times New Roman"/>
      <charset val="204"/>
    </font>
    <font>
      <b/>
      <sz val="18"/>
      <color indexed="8"/>
      <name val="Alegreya Sans"/>
    </font>
    <font>
      <sz val="8"/>
      <name val="Calibri"/>
    </font>
    <font>
      <sz val="12"/>
      <color indexed="8"/>
      <name val="Alegreya Sans"/>
    </font>
    <font>
      <b/>
      <sz val="12"/>
      <color indexed="9"/>
      <name val="Alegreya Sans"/>
    </font>
    <font>
      <b/>
      <sz val="12"/>
      <name val="Alegreya Sans"/>
    </font>
    <font>
      <sz val="12"/>
      <name val="Alegreya Sans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3" fontId="6" fillId="0" borderId="7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165" fontId="6" fillId="0" borderId="4" xfId="0" applyNumberFormat="1" applyFont="1" applyBorder="1" applyAlignment="1">
      <alignment horizontal="right" wrapText="1"/>
    </xf>
    <xf numFmtId="3" fontId="6" fillId="0" borderId="9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wrapText="1"/>
    </xf>
    <xf numFmtId="164" fontId="6" fillId="0" borderId="5" xfId="0" applyNumberFormat="1" applyFont="1" applyBorder="1" applyAlignment="1">
      <alignment horizontal="right" wrapText="1"/>
    </xf>
    <xf numFmtId="3" fontId="6" fillId="0" borderId="6" xfId="0" applyNumberFormat="1" applyFont="1" applyBorder="1" applyAlignment="1">
      <alignment horizontal="right" wrapText="1"/>
    </xf>
    <xf numFmtId="164" fontId="6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3" fontId="3" fillId="0" borderId="4" xfId="0" applyNumberFormat="1" applyFont="1" applyFill="1" applyBorder="1" applyAlignment="1"/>
    <xf numFmtId="3" fontId="3" fillId="0" borderId="6" xfId="0" applyNumberFormat="1" applyFont="1" applyBorder="1"/>
    <xf numFmtId="3" fontId="3" fillId="0" borderId="4" xfId="0" applyNumberFormat="1" applyFont="1" applyBorder="1"/>
    <xf numFmtId="164" fontId="3" fillId="0" borderId="4" xfId="0" applyNumberFormat="1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3" fontId="6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5:P30"/>
  <sheetViews>
    <sheetView showGridLines="0" tabSelected="1" zoomScale="150" workbookViewId="0">
      <selection activeCell="O22" sqref="O22"/>
    </sheetView>
  </sheetViews>
  <sheetFormatPr baseColWidth="10" defaultRowHeight="16"/>
  <cols>
    <col min="1" max="1" width="10.83203125" style="4"/>
    <col min="2" max="2" width="5.6640625" style="4" customWidth="1"/>
    <col min="3" max="3" width="8.5" style="4" customWidth="1"/>
    <col min="4" max="5" width="8" style="4" customWidth="1"/>
    <col min="6" max="6" width="8.33203125" style="4" customWidth="1"/>
    <col min="7" max="7" width="5.33203125" style="4" customWidth="1"/>
    <col min="8" max="9" width="5.83203125" style="4" customWidth="1"/>
    <col min="10" max="10" width="7.5" style="4" customWidth="1"/>
    <col min="11" max="11" width="8" style="4" customWidth="1"/>
    <col min="12" max="12" width="7.5" style="4" customWidth="1"/>
    <col min="13" max="14" width="6.1640625" style="4" customWidth="1"/>
    <col min="15" max="15" width="8.6640625" style="4" customWidth="1"/>
    <col min="16" max="16" width="27" style="3" customWidth="1"/>
    <col min="17" max="16384" width="10.83203125" style="4"/>
  </cols>
  <sheetData>
    <row r="5" spans="1:16" ht="22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</row>
    <row r="6" spans="1:16" ht="64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7" t="s">
        <v>13</v>
      </c>
      <c r="O6" s="8" t="s">
        <v>14</v>
      </c>
      <c r="P6" s="9"/>
    </row>
    <row r="7" spans="1:16" s="3" customFormat="1">
      <c r="A7" s="3" t="s">
        <v>17</v>
      </c>
      <c r="B7" s="10">
        <v>1920</v>
      </c>
      <c r="C7" s="11">
        <v>543000</v>
      </c>
      <c r="D7" s="11"/>
      <c r="E7" s="11">
        <v>261257</v>
      </c>
      <c r="F7" s="11">
        <v>178968</v>
      </c>
      <c r="G7" s="11"/>
      <c r="H7" s="12">
        <f>(F7/E7)*100</f>
        <v>68.50266212962714</v>
      </c>
      <c r="I7" s="13">
        <v>1.5</v>
      </c>
      <c r="J7" s="14">
        <v>82669</v>
      </c>
      <c r="K7" s="11">
        <v>71169</v>
      </c>
      <c r="L7" s="11">
        <f>K7+J7</f>
        <v>153838</v>
      </c>
      <c r="M7" s="15">
        <f t="shared" ref="M7:M16" si="0">(J7/L7)*100</f>
        <v>53.7376980979992</v>
      </c>
      <c r="N7" s="12">
        <f>((F7-L7)/F7)*100</f>
        <v>14.041616378346966</v>
      </c>
      <c r="O7" s="16"/>
      <c r="P7" s="17"/>
    </row>
    <row r="8" spans="1:16" s="3" customFormat="1">
      <c r="B8" s="10">
        <v>1930</v>
      </c>
      <c r="C8" s="11">
        <v>539000</v>
      </c>
      <c r="D8" s="11"/>
      <c r="E8" s="11">
        <v>240086</v>
      </c>
      <c r="F8" s="11">
        <v>175161</v>
      </c>
      <c r="G8" s="11"/>
      <c r="H8" s="12">
        <f t="shared" ref="H8:H9" si="1">(F8/E8)*100</f>
        <v>72.957606857542714</v>
      </c>
      <c r="I8" s="13">
        <v>3</v>
      </c>
      <c r="J8" s="14">
        <v>70548</v>
      </c>
      <c r="K8" s="11">
        <v>61207</v>
      </c>
      <c r="L8" s="11">
        <f>K8+J8</f>
        <v>131755</v>
      </c>
      <c r="M8" s="15">
        <f t="shared" si="0"/>
        <v>53.544837008083178</v>
      </c>
      <c r="N8" s="12">
        <f>((F8-L8)/F8)*100</f>
        <v>24.780630391468421</v>
      </c>
      <c r="O8" s="16"/>
      <c r="P8" s="17"/>
    </row>
    <row r="9" spans="1:16" s="3" customFormat="1">
      <c r="A9" s="3" t="s">
        <v>18</v>
      </c>
      <c r="B9" s="10">
        <v>1940</v>
      </c>
      <c r="C9" s="11">
        <v>558000</v>
      </c>
      <c r="D9" s="11"/>
      <c r="E9" s="11">
        <v>295237</v>
      </c>
      <c r="F9" s="11">
        <v>240694</v>
      </c>
      <c r="G9" s="11"/>
      <c r="H9" s="12">
        <f t="shared" si="1"/>
        <v>81.525689530783737</v>
      </c>
      <c r="I9" s="13">
        <v>3.5</v>
      </c>
      <c r="J9" s="14">
        <v>58968</v>
      </c>
      <c r="K9" s="11">
        <v>52998</v>
      </c>
      <c r="L9" s="11">
        <f>K9+J9</f>
        <v>111966</v>
      </c>
      <c r="M9" s="15">
        <f t="shared" si="0"/>
        <v>52.665987889180641</v>
      </c>
      <c r="N9" s="12">
        <f>((F9-L9)/F9)*100</f>
        <v>53.482014508047563</v>
      </c>
      <c r="O9" s="16">
        <v>4.5999999999999996</v>
      </c>
      <c r="P9" s="17"/>
    </row>
    <row r="10" spans="1:16" s="3" customFormat="1">
      <c r="A10" s="3" t="s">
        <v>18</v>
      </c>
      <c r="B10" s="10">
        <v>1948</v>
      </c>
      <c r="C10" s="11">
        <v>542000</v>
      </c>
      <c r="D10" s="11"/>
      <c r="E10" s="11">
        <v>269779</v>
      </c>
      <c r="F10" s="11">
        <v>221003</v>
      </c>
      <c r="G10" s="11"/>
      <c r="H10" s="12">
        <v>81.900000000000006</v>
      </c>
      <c r="I10" s="13">
        <v>6</v>
      </c>
      <c r="J10" s="14">
        <v>77820</v>
      </c>
      <c r="K10" s="11">
        <v>50167</v>
      </c>
      <c r="L10" s="11">
        <f>K10+J10</f>
        <v>127987</v>
      </c>
      <c r="M10" s="15">
        <f t="shared" si="0"/>
        <v>60.803050309797094</v>
      </c>
      <c r="N10" s="12">
        <f>((F10-L10)/F10)*100</f>
        <v>42.088116450907911</v>
      </c>
      <c r="O10" s="16">
        <v>5.4</v>
      </c>
      <c r="P10" s="18"/>
    </row>
    <row r="11" spans="1:16">
      <c r="A11" s="3"/>
      <c r="B11" s="19">
        <v>1958</v>
      </c>
      <c r="C11" s="20">
        <v>666000</v>
      </c>
      <c r="D11" s="20"/>
      <c r="E11" s="20">
        <v>305614</v>
      </c>
      <c r="F11" s="20">
        <v>229483</v>
      </c>
      <c r="G11" s="20"/>
      <c r="H11" s="21">
        <f>(F11/E11)*100</f>
        <v>75.089164763394351</v>
      </c>
      <c r="I11" s="22">
        <v>6</v>
      </c>
      <c r="J11" s="23">
        <v>89251</v>
      </c>
      <c r="K11" s="20">
        <v>84002</v>
      </c>
      <c r="L11" s="20">
        <f>J11+K11</f>
        <v>173253</v>
      </c>
      <c r="M11" s="24">
        <f t="shared" si="0"/>
        <v>51.514836683924671</v>
      </c>
      <c r="N11" s="21">
        <f>((F11-L11)/F11)*100</f>
        <v>24.502904354570926</v>
      </c>
      <c r="O11" s="16">
        <v>7.7</v>
      </c>
      <c r="P11" s="25"/>
    </row>
    <row r="12" spans="1:16">
      <c r="A12" s="3" t="s">
        <v>18</v>
      </c>
      <c r="B12" s="26">
        <v>1968</v>
      </c>
      <c r="C12" s="27">
        <v>700000</v>
      </c>
      <c r="D12" s="27"/>
      <c r="E12" s="27">
        <v>331078</v>
      </c>
      <c r="F12" s="27">
        <v>285892</v>
      </c>
      <c r="G12" s="27"/>
      <c r="H12" s="28">
        <f t="shared" ref="H12:H16" si="2">(F12/E12)*100</f>
        <v>86.351856662176289</v>
      </c>
      <c r="I12" s="22">
        <v>6</v>
      </c>
      <c r="J12" s="29">
        <v>127625</v>
      </c>
      <c r="K12" s="27">
        <v>89396</v>
      </c>
      <c r="L12" s="27">
        <f>J12+K12</f>
        <v>217021</v>
      </c>
      <c r="M12" s="30">
        <f t="shared" si="0"/>
        <v>58.807672990171454</v>
      </c>
      <c r="N12" s="28">
        <f t="shared" ref="N12:N16" si="3">((F12-L12)/F12)*100</f>
        <v>24.089866103283757</v>
      </c>
      <c r="O12" s="16">
        <v>10.5</v>
      </c>
      <c r="P12" s="25"/>
    </row>
    <row r="13" spans="1:16">
      <c r="A13" s="3"/>
      <c r="B13" s="31">
        <v>1978</v>
      </c>
      <c r="C13" s="32">
        <v>782317</v>
      </c>
      <c r="D13" s="32">
        <v>548934</v>
      </c>
      <c r="E13" s="32">
        <v>410046</v>
      </c>
      <c r="F13" s="32">
        <v>296521</v>
      </c>
      <c r="G13" s="30">
        <f t="shared" ref="G13:G16" si="4">(F13/D13)*100</f>
        <v>54.017605030841601</v>
      </c>
      <c r="H13" s="28">
        <f t="shared" si="2"/>
        <v>72.31408183472098</v>
      </c>
      <c r="I13" s="22">
        <v>6</v>
      </c>
      <c r="J13" s="33">
        <v>181920</v>
      </c>
      <c r="K13" s="34">
        <v>88641</v>
      </c>
      <c r="L13" s="34">
        <f>J13+K13</f>
        <v>270561</v>
      </c>
      <c r="M13" s="35">
        <f t="shared" si="0"/>
        <v>67.238072005943209</v>
      </c>
      <c r="N13" s="28">
        <f t="shared" si="3"/>
        <v>8.7548605326435567</v>
      </c>
      <c r="O13" s="16">
        <v>15.7</v>
      </c>
      <c r="P13" s="36"/>
    </row>
    <row r="14" spans="1:16">
      <c r="A14" s="3" t="s">
        <v>18</v>
      </c>
      <c r="B14" s="31">
        <v>1988</v>
      </c>
      <c r="C14" s="34">
        <v>800202</v>
      </c>
      <c r="D14" s="34">
        <v>568014</v>
      </c>
      <c r="E14" s="34">
        <v>505541</v>
      </c>
      <c r="F14" s="34">
        <v>378981</v>
      </c>
      <c r="G14" s="30">
        <f t="shared" si="4"/>
        <v>66.72036252627575</v>
      </c>
      <c r="H14" s="28">
        <f t="shared" si="2"/>
        <v>74.96543307071039</v>
      </c>
      <c r="I14" s="22">
        <v>6</v>
      </c>
      <c r="J14" s="33">
        <v>227638</v>
      </c>
      <c r="K14" s="34">
        <v>127259</v>
      </c>
      <c r="L14" s="34">
        <f t="shared" ref="L14:L16" si="5">J14+K14</f>
        <v>354897</v>
      </c>
      <c r="M14" s="35">
        <f t="shared" si="0"/>
        <v>64.141990493016294</v>
      </c>
      <c r="N14" s="28">
        <f t="shared" si="3"/>
        <v>6.3549359994300501</v>
      </c>
      <c r="O14" s="16">
        <v>20.3</v>
      </c>
      <c r="P14" s="36"/>
    </row>
    <row r="15" spans="1:16">
      <c r="A15" s="3"/>
      <c r="B15" s="31">
        <v>1998</v>
      </c>
      <c r="C15" s="34">
        <v>879533</v>
      </c>
      <c r="D15" s="34">
        <v>653998</v>
      </c>
      <c r="E15" s="34">
        <v>639241</v>
      </c>
      <c r="F15" s="34">
        <v>338733</v>
      </c>
      <c r="G15" s="30">
        <f t="shared" si="4"/>
        <v>51.794195089281615</v>
      </c>
      <c r="H15" s="28">
        <f t="shared" si="2"/>
        <v>52.989873928612219</v>
      </c>
      <c r="I15" s="22">
        <v>6</v>
      </c>
      <c r="J15" s="33">
        <v>199871</v>
      </c>
      <c r="K15" s="34">
        <v>125656</v>
      </c>
      <c r="L15" s="34">
        <f t="shared" si="5"/>
        <v>325527</v>
      </c>
      <c r="M15" s="35">
        <f t="shared" si="0"/>
        <v>61.399208053402631</v>
      </c>
      <c r="N15" s="28">
        <f t="shared" si="3"/>
        <v>3.8986458361010001</v>
      </c>
      <c r="O15" s="16">
        <v>24.4</v>
      </c>
      <c r="P15" s="36"/>
    </row>
    <row r="16" spans="1:16">
      <c r="A16" s="3" t="s">
        <v>19</v>
      </c>
      <c r="B16" s="31">
        <v>2008</v>
      </c>
      <c r="C16" s="34">
        <v>968035</v>
      </c>
      <c r="D16" s="34">
        <v>741326</v>
      </c>
      <c r="E16" s="34">
        <v>668085</v>
      </c>
      <c r="F16" s="34">
        <v>497599</v>
      </c>
      <c r="G16" s="30">
        <f t="shared" si="4"/>
        <v>67.122831251028558</v>
      </c>
      <c r="H16" s="28">
        <f t="shared" si="2"/>
        <v>74.48139084098581</v>
      </c>
      <c r="I16" s="22">
        <v>6</v>
      </c>
      <c r="J16" s="33">
        <v>264905</v>
      </c>
      <c r="K16" s="34">
        <v>201882</v>
      </c>
      <c r="L16" s="34">
        <f t="shared" si="5"/>
        <v>466787</v>
      </c>
      <c r="M16" s="35">
        <f t="shared" si="0"/>
        <v>56.750723563423996</v>
      </c>
      <c r="N16" s="28">
        <f t="shared" si="3"/>
        <v>6.1921346304956399</v>
      </c>
      <c r="O16" s="16">
        <v>29.4</v>
      </c>
      <c r="P16" s="36"/>
    </row>
    <row r="17" spans="2:15">
      <c r="G17" s="25"/>
      <c r="O17" s="37"/>
    </row>
    <row r="18" spans="2:15">
      <c r="B18" s="38" t="s">
        <v>15</v>
      </c>
      <c r="C18" s="39"/>
      <c r="D18" s="39"/>
      <c r="E18" s="39"/>
      <c r="F18" s="39"/>
      <c r="G18" s="25"/>
      <c r="H18" s="40"/>
      <c r="I18" s="40"/>
      <c r="J18" s="41"/>
      <c r="K18" s="41"/>
      <c r="L18" s="41"/>
      <c r="M18" s="41"/>
      <c r="N18" s="41"/>
      <c r="O18" s="41"/>
    </row>
    <row r="19" spans="2:15" ht="34" customHeight="1">
      <c r="B19" s="39"/>
      <c r="C19" s="39"/>
      <c r="D19" s="39"/>
      <c r="E19" s="39"/>
      <c r="F19" s="39"/>
      <c r="G19" s="41"/>
      <c r="H19" s="41"/>
      <c r="I19" s="41"/>
      <c r="J19" s="41"/>
      <c r="K19" s="41"/>
      <c r="L19" s="41"/>
    </row>
    <row r="21" spans="2:15">
      <c r="B21" s="38" t="s">
        <v>16</v>
      </c>
      <c r="C21" s="38"/>
      <c r="D21" s="38"/>
      <c r="E21" s="38"/>
      <c r="F21" s="38"/>
    </row>
    <row r="22" spans="2:15">
      <c r="B22" s="38"/>
      <c r="C22" s="38"/>
      <c r="D22" s="38"/>
      <c r="E22" s="38"/>
      <c r="F22" s="38"/>
    </row>
    <row r="23" spans="2:15">
      <c r="B23" s="38"/>
      <c r="C23" s="38"/>
      <c r="D23" s="38"/>
      <c r="E23" s="38"/>
      <c r="F23" s="38"/>
    </row>
    <row r="24" spans="2:15">
      <c r="B24" s="38"/>
      <c r="C24" s="38"/>
      <c r="D24" s="38"/>
      <c r="E24" s="38"/>
      <c r="F24" s="38"/>
    </row>
    <row r="25" spans="2:15">
      <c r="B25" s="38"/>
      <c r="C25" s="38"/>
      <c r="D25" s="38"/>
      <c r="E25" s="38"/>
      <c r="F25" s="38"/>
    </row>
    <row r="26" spans="2:15">
      <c r="B26" s="38"/>
      <c r="C26" s="38"/>
      <c r="D26" s="38"/>
      <c r="E26" s="38"/>
      <c r="F26" s="38"/>
    </row>
    <row r="27" spans="2:15">
      <c r="B27" s="38"/>
      <c r="C27" s="38"/>
      <c r="D27" s="38"/>
      <c r="E27" s="38"/>
      <c r="F27" s="38"/>
    </row>
    <row r="28" spans="2:15">
      <c r="B28" s="38"/>
      <c r="C28" s="38"/>
      <c r="D28" s="38"/>
      <c r="E28" s="38"/>
      <c r="F28" s="38"/>
    </row>
    <row r="29" spans="2:15">
      <c r="B29" s="38"/>
      <c r="C29" s="38"/>
      <c r="D29" s="38"/>
      <c r="E29" s="38"/>
      <c r="F29" s="38"/>
    </row>
    <row r="30" spans="2:15">
      <c r="B30" s="38"/>
      <c r="C30" s="38"/>
      <c r="D30" s="38"/>
      <c r="E30" s="38"/>
      <c r="F30" s="38"/>
    </row>
  </sheetData>
  <mergeCells count="3">
    <mergeCell ref="B5:O5"/>
    <mergeCell ref="B18:F19"/>
    <mergeCell ref="B21:F30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Elections for web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2018-07-11T07:14:33Z</dcterms:created>
  <dcterms:modified xsi:type="dcterms:W3CDTF">2018-07-11T16:22:29Z</dcterms:modified>
</cp:coreProperties>
</file>