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20" yWindow="-220" windowWidth="33680" windowHeight="19460" tabRatio="500"/>
  </bookViews>
  <sheets>
    <sheet name="Title Page" sheetId="8" r:id="rId1"/>
    <sheet name="Iowa" sheetId="1" r:id="rId2"/>
    <sheet name="New Hampshire" sheetId="4" r:id="rId3"/>
    <sheet name="Nevada" sheetId="5" r:id="rId4"/>
    <sheet name="South Carolina" sheetId="2" r:id="rId5"/>
    <sheet name="4-state comparison" sheetId="6" r:id="rId6"/>
    <sheet name="Dem Delegates" sheetId="7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6"/>
  <c r="E9"/>
  <c r="F9"/>
  <c r="C9"/>
  <c r="C65" i="7"/>
  <c r="E65"/>
  <c r="F65"/>
  <c r="G65"/>
  <c r="H65"/>
  <c r="I65"/>
  <c r="J65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7"/>
  <c r="K58"/>
  <c r="K59"/>
  <c r="K60"/>
  <c r="K61"/>
  <c r="K62"/>
  <c r="K63"/>
  <c r="K64"/>
  <c r="K7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"/>
  <c r="H34"/>
  <c r="H35"/>
  <c r="H36"/>
  <c r="H37"/>
  <c r="H38"/>
  <c r="H39"/>
  <c r="H40"/>
  <c r="H41"/>
  <c r="H42"/>
  <c r="H43"/>
  <c r="H4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4"/>
  <c r="J5" i="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K4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"/>
  <c r="I5" i="4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J4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"/>
  <c r="I6" i="2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J5"/>
  <c r="I5"/>
  <c r="H6"/>
  <c r="H7"/>
  <c r="H8"/>
  <c r="H9"/>
  <c r="H10"/>
  <c r="H11"/>
  <c r="H12"/>
  <c r="H13"/>
  <c r="H14"/>
  <c r="H15"/>
  <c r="H16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5"/>
</calcChain>
</file>

<file path=xl/sharedStrings.xml><?xml version="1.0" encoding="utf-8"?>
<sst xmlns="http://schemas.openxmlformats.org/spreadsheetml/2006/main" count="346" uniqueCount="179">
  <si>
    <r>
      <t>Iowa
New Hampshire
Nevada
South Carolina</t>
    </r>
    <r>
      <rPr>
        <sz val="14"/>
        <rFont val="Calibri"/>
      </rPr>
      <t xml:space="preserve">
</t>
    </r>
    <r>
      <rPr>
        <sz val="18"/>
        <rFont val="Calibri"/>
      </rPr>
      <t>Prepared by James Conner, flatheadmemo.com
Data: ballotpedia.org, uselectionatlas.org
https://www.archives.gov/electoral-college/
wikipedia.com, census.gov</t>
    </r>
    <phoneticPr fontId="3" type="noConversion"/>
  </si>
  <si>
    <t>G.W. Bush</t>
    <phoneticPr fontId="3" type="noConversion"/>
  </si>
  <si>
    <t>G.H.W. Bush</t>
    <phoneticPr fontId="3" type="noConversion"/>
  </si>
  <si>
    <t>Reagan</t>
    <phoneticPr fontId="3" type="noConversion"/>
  </si>
  <si>
    <t>Nixon</t>
    <phoneticPr fontId="3" type="noConversion"/>
  </si>
  <si>
    <t>Nixon</t>
    <phoneticPr fontId="3" type="noConversion"/>
  </si>
  <si>
    <t>Eisenhower</t>
    <phoneticPr fontId="3" type="noConversion"/>
  </si>
  <si>
    <t>Eisenhower</t>
    <phoneticPr fontId="3" type="noConversion"/>
  </si>
  <si>
    <t>Hoover</t>
    <phoneticPr fontId="3" type="noConversion"/>
  </si>
  <si>
    <t>Coolidge</t>
    <phoneticPr fontId="3" type="noConversion"/>
  </si>
  <si>
    <t>Harding</t>
    <phoneticPr fontId="3" type="noConversion"/>
  </si>
  <si>
    <t>Taft</t>
    <phoneticPr fontId="3" type="noConversion"/>
  </si>
  <si>
    <t>T. Roosevelt</t>
    <phoneticPr fontId="3" type="noConversion"/>
  </si>
  <si>
    <t>McKinley</t>
    <phoneticPr fontId="3" type="noConversion"/>
  </si>
  <si>
    <t>Clinton</t>
    <phoneticPr fontId="3" type="noConversion"/>
  </si>
  <si>
    <t>Carter</t>
    <phoneticPr fontId="3" type="noConversion"/>
  </si>
  <si>
    <t>Kennedy</t>
    <phoneticPr fontId="3" type="noConversion"/>
  </si>
  <si>
    <t>Truman</t>
    <phoneticPr fontId="3" type="noConversion"/>
  </si>
  <si>
    <t>FDR</t>
    <phoneticPr fontId="3" type="noConversion"/>
  </si>
  <si>
    <t>Wilson</t>
    <phoneticPr fontId="3" type="noConversion"/>
  </si>
  <si>
    <t>Grant</t>
    <phoneticPr fontId="3" type="noConversion"/>
  </si>
  <si>
    <t>Grant</t>
    <phoneticPr fontId="3" type="noConversion"/>
  </si>
  <si>
    <t>Lincoln</t>
    <phoneticPr fontId="3" type="noConversion"/>
  </si>
  <si>
    <t>Buchanan</t>
    <phoneticPr fontId="3" type="noConversion"/>
  </si>
  <si>
    <t>Hayes</t>
    <phoneticPr fontId="3" type="noConversion"/>
  </si>
  <si>
    <t>Garfield</t>
    <phoneticPr fontId="3" type="noConversion"/>
  </si>
  <si>
    <t>Cleveland</t>
    <phoneticPr fontId="3" type="noConversion"/>
  </si>
  <si>
    <t>Harrison</t>
    <phoneticPr fontId="3" type="noConversion"/>
  </si>
  <si>
    <t>Trump</t>
    <phoneticPr fontId="3" type="noConversion"/>
  </si>
  <si>
    <t>G.W. Bush</t>
    <phoneticPr fontId="3" type="noConversion"/>
  </si>
  <si>
    <t>Obama</t>
    <phoneticPr fontId="3" type="noConversion"/>
  </si>
  <si>
    <t>Prez won elect vote, lost pop vote</t>
    <phoneticPr fontId="3" type="noConversion"/>
  </si>
  <si>
    <t>SC won by George Wallace</t>
    <phoneticPr fontId="3" type="noConversion"/>
  </si>
  <si>
    <t>SC won by Strom Thurmond</t>
    <phoneticPr fontId="3" type="noConversion"/>
  </si>
  <si>
    <t>Won Presidency</t>
    <phoneticPr fontId="3" type="noConversion"/>
  </si>
  <si>
    <t>Pledged Delegates/10^6</t>
    <phoneticPr fontId="3" type="noConversion"/>
  </si>
  <si>
    <t>Superdelegates</t>
    <phoneticPr fontId="3" type="noConversion"/>
  </si>
  <si>
    <t>L. Johnson</t>
    <phoneticPr fontId="3" type="noConversion"/>
  </si>
  <si>
    <t>Total</t>
    <phoneticPr fontId="3" type="noConversion"/>
  </si>
  <si>
    <t>California</t>
  </si>
  <si>
    <t>Colorado</t>
  </si>
  <si>
    <t>Connecticut</t>
  </si>
  <si>
    <t>Delaware</t>
  </si>
  <si>
    <t>Democrats Abroad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</si>
  <si>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</si>
  <si>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</si>
  <si>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</si>
  <si>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</si>
  <si>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</si>
  <si>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</si>
  <si>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</si>
  <si>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</si>
  <si>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</si>
  <si>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</si>
  <si>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</si>
  <si>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</si>
  <si>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</si>
  <si>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</si>
  <si>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</si>
  <si>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</si>
  <si>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</si>
  <si>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</si>
  <si>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</si>
  <si>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</si>
  <si>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</si>
  <si>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</si>
  <si>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</si>
  <si>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</si>
  <si>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</si>
  <si>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</si>
  <si>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</si>
  <si>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</si>
  <si>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</si>
  <si>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</si>
  <si>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Dakota</t>
  </si>
  <si>
    <t>Tennessee</t>
  </si>
  <si>
    <t>Texas</t>
  </si>
  <si>
    <t>Unassigned</t>
  </si>
  <si>
    <t>Utah</t>
  </si>
  <si>
    <t>Vermont</t>
  </si>
  <si>
    <t>Virginia</t>
  </si>
  <si>
    <t>Washington</t>
  </si>
  <si>
    <t>West Virginia</t>
  </si>
  <si>
    <t>Wisconsin</t>
  </si>
  <si>
    <t>Wyoming</t>
  </si>
  <si>
    <t>Pledged Delegates</t>
    <phoneticPr fontId="3" type="noConversion"/>
  </si>
  <si>
    <t>Total Delegates</t>
    <phoneticPr fontId="3" type="noConversion"/>
  </si>
  <si>
    <t>Electoral Votes</t>
    <phoneticPr fontId="3" type="noConversion"/>
  </si>
  <si>
    <t>Population 2019</t>
    <phoneticPr fontId="3" type="noConversion"/>
  </si>
  <si>
    <t>Electoral Votes</t>
    <phoneticPr fontId="3" type="noConversion"/>
  </si>
  <si>
    <t>Population 2019</t>
    <phoneticPr fontId="3" type="noConversion"/>
  </si>
  <si>
    <t>Virgin Islands (2010 pop)</t>
    <phoneticPr fontId="3" type="noConversion"/>
  </si>
  <si>
    <t>Northern Marianas (2017)</t>
    <phoneticPr fontId="3" type="noConversion"/>
  </si>
  <si>
    <t>American Samoa (2017)</t>
    <phoneticPr fontId="3" type="noConversion"/>
  </si>
  <si>
    <t>Guam (2017)</t>
    <phoneticPr fontId="3" type="noConversion"/>
  </si>
  <si>
    <t>Pledged Per Million</t>
    <phoneticPr fontId="3" type="noConversion"/>
  </si>
  <si>
    <t>Civil Rights Act passed</t>
    <phoneticPr fontId="3" type="noConversion"/>
  </si>
  <si>
    <t>Other</t>
    <phoneticPr fontId="3" type="noConversion"/>
  </si>
  <si>
    <t>Dem Minus GOP</t>
    <phoneticPr fontId="3" type="noConversion"/>
  </si>
  <si>
    <t>Dem Percent Total Vote</t>
    <phoneticPr fontId="3" type="noConversion"/>
  </si>
  <si>
    <t>Dem Percent 2-Party Vote</t>
    <phoneticPr fontId="3" type="noConversion"/>
  </si>
  <si>
    <t>Comment</t>
    <phoneticPr fontId="3" type="noConversion"/>
  </si>
  <si>
    <t>New Hampshire Presidential Elections — 4 Electoral Votes</t>
    <phoneticPr fontId="3" type="noConversion"/>
  </si>
  <si>
    <t>Iowa Presidential Elections — 6 Electoral Votes</t>
    <phoneticPr fontId="3" type="noConversion"/>
  </si>
  <si>
    <t>Nevada Presidential Elections — 6 Electoral Votes</t>
    <phoneticPr fontId="3" type="noConversion"/>
  </si>
  <si>
    <t>South Carolina Presidential Elections — 9 Electoral Votes</t>
    <phoneticPr fontId="3" type="noConversion"/>
  </si>
  <si>
    <t>Dem Percent Total Vote</t>
    <phoneticPr fontId="3" type="noConversion"/>
  </si>
  <si>
    <t>Dem Percent 2-Party Vote</t>
    <phoneticPr fontId="3" type="noConversion"/>
  </si>
  <si>
    <t>Iowa</t>
  </si>
  <si>
    <t>Iowa</t>
    <phoneticPr fontId="3" type="noConversion"/>
  </si>
  <si>
    <t>New Hampshire</t>
  </si>
  <si>
    <t>New Hampshire</t>
    <phoneticPr fontId="3" type="noConversion"/>
  </si>
  <si>
    <t>Nevada</t>
  </si>
  <si>
    <t>Nevada</t>
    <phoneticPr fontId="3" type="noConversion"/>
  </si>
  <si>
    <t>South Carolina</t>
  </si>
  <si>
    <t>South Carolina</t>
    <phoneticPr fontId="3" type="noConversion"/>
  </si>
  <si>
    <t>Comment</t>
    <phoneticPr fontId="3" type="noConversion"/>
  </si>
  <si>
    <t>18-year-olds get to vote</t>
    <phoneticPr fontId="3" type="noConversion"/>
  </si>
  <si>
    <t>Women get to vote</t>
    <phoneticPr fontId="3" type="noConversion"/>
  </si>
  <si>
    <t>First election after Civil War</t>
    <phoneticPr fontId="3" type="noConversion"/>
  </si>
  <si>
    <t>Democratic Vote Minus GOP Vote — Presidential Elections</t>
    <phoneticPr fontId="3" type="noConversion"/>
  </si>
  <si>
    <t>State</t>
  </si>
  <si>
    <t>District Delegate Votes</t>
  </si>
  <si>
    <t>At- Large Delegate Votes</t>
  </si>
  <si>
    <t>PLEO Delegate Votes</t>
  </si>
  <si>
    <t>Total Pledged Delegates</t>
  </si>
  <si>
    <t>Total Unpledged Delegates</t>
  </si>
  <si>
    <t>Total Delegates</t>
  </si>
  <si>
    <t>Alabama</t>
  </si>
  <si>
    <t>Alaska</t>
  </si>
  <si>
    <t>Arizona</t>
  </si>
  <si>
    <t>Arkansas</t>
  </si>
  <si>
    <t>Ralph Nader = 8k</t>
    <phoneticPr fontId="3" type="noConversion"/>
  </si>
  <si>
    <t>Eugene McCarthy = 20k</t>
    <phoneticPr fontId="3" type="noConversion"/>
  </si>
  <si>
    <t>Nader 6k, Lib 3k,  five others ≈ 3k</t>
    <phoneticPr fontId="3" type="noConversion"/>
  </si>
  <si>
    <t>Indy = Ralph Nader</t>
    <phoneticPr fontId="3" type="noConversion"/>
  </si>
  <si>
    <t>Indy = Ralph Nader</t>
    <phoneticPr fontId="3" type="noConversion"/>
  </si>
  <si>
    <t>Indy = John Anderson</t>
    <phoneticPr fontId="3" type="noConversion"/>
  </si>
  <si>
    <t>Indy = Robert LaFollette</t>
    <phoneticPr fontId="3" type="noConversion"/>
  </si>
  <si>
    <t>￼</t>
  </si>
  <si>
    <t>Year</t>
    <phoneticPr fontId="3" type="noConversion"/>
  </si>
  <si>
    <t>Year</t>
    <phoneticPr fontId="3" type="noConversion"/>
  </si>
  <si>
    <t>Total Vote</t>
    <phoneticPr fontId="3" type="noConversion"/>
  </si>
  <si>
    <t>Dem</t>
    <phoneticPr fontId="3" type="noConversion"/>
  </si>
  <si>
    <t>GOP</t>
    <phoneticPr fontId="3" type="noConversion"/>
  </si>
  <si>
    <t>Indy</t>
    <phoneticPr fontId="3" type="noConversion"/>
  </si>
  <si>
    <t>Other</t>
    <phoneticPr fontId="3" type="noConversion"/>
  </si>
  <si>
    <t>Dem Minus GOP</t>
    <phoneticPr fontId="3" type="noConversion"/>
  </si>
  <si>
    <t>Indy = Ross Perot</t>
    <phoneticPr fontId="3" type="noConversion"/>
  </si>
  <si>
    <t>Dem = Jimmy Carter</t>
    <phoneticPr fontId="3" type="noConversion"/>
  </si>
  <si>
    <t>Indy = George Wallace</t>
    <phoneticPr fontId="3" type="noConversion"/>
  </si>
  <si>
    <t>Indy = Strom Thurmond</t>
    <phoneticPr fontId="3" type="noConversion"/>
  </si>
  <si>
    <t>Indy = Unpledged Electors</t>
    <phoneticPr fontId="3" type="noConversion"/>
  </si>
  <si>
    <t>Indy = Ralph Nader</t>
    <phoneticPr fontId="3" type="noConversion"/>
  </si>
  <si>
    <t>Libertarian = 49k, Green = 13k</t>
    <phoneticPr fontId="3" type="noConversion"/>
  </si>
  <si>
    <t>Civil Rights Act</t>
    <phoneticPr fontId="3" type="noConversion"/>
  </si>
  <si>
    <t>Year</t>
    <phoneticPr fontId="3" type="noConversion"/>
  </si>
  <si>
    <t>Votes Cast</t>
    <phoneticPr fontId="3" type="noConversion"/>
  </si>
  <si>
    <t>Dem</t>
    <phoneticPr fontId="3" type="noConversion"/>
  </si>
  <si>
    <t>GOP</t>
    <phoneticPr fontId="3" type="noConversion"/>
  </si>
  <si>
    <t>Indy</t>
    <phoneticPr fontId="3" type="noConversion"/>
  </si>
  <si>
    <t>Other</t>
    <phoneticPr fontId="3" type="noConversion"/>
  </si>
  <si>
    <t>Dem Minus GOP</t>
    <phoneticPr fontId="3" type="noConversion"/>
  </si>
  <si>
    <t>Comment</t>
    <phoneticPr fontId="3" type="noConversion"/>
  </si>
  <si>
    <t>Lib 59k, Write-ins 18k, Green  11k</t>
    <phoneticPr fontId="3" type="noConversion"/>
  </si>
  <si>
    <t>Indy = John Anderson</t>
    <phoneticPr fontId="3" type="noConversion"/>
  </si>
  <si>
    <t>Indy = George Wallace</t>
    <phoneticPr fontId="3" type="noConversion"/>
  </si>
  <si>
    <t>Indy = Robert LaFollette</t>
    <phoneticPr fontId="3" type="noConversion"/>
  </si>
  <si>
    <t>Indy = Teddy Roosevelt</t>
    <phoneticPr fontId="3" type="noConversion"/>
  </si>
  <si>
    <t>Libertarian = 13k</t>
    <phoneticPr fontId="3" type="noConversion"/>
  </si>
  <si>
    <t>Dem Percent Total Vote</t>
    <phoneticPr fontId="3" type="noConversion"/>
  </si>
  <si>
    <t>Dem Percent 2-Party Vote</t>
    <phoneticPr fontId="3" type="noConversion"/>
  </si>
  <si>
    <t>Dem Percent Total Vote</t>
    <phoneticPr fontId="3" type="noConversion"/>
  </si>
  <si>
    <t>Dem Percent 2-Party Vote</t>
    <phoneticPr fontId="3" type="noConversion"/>
  </si>
  <si>
    <t>Year</t>
    <phoneticPr fontId="3" type="noConversion"/>
  </si>
  <si>
    <t>Votes Cast</t>
    <phoneticPr fontId="3" type="noConversion"/>
  </si>
  <si>
    <t>Dem</t>
    <phoneticPr fontId="3" type="noConversion"/>
  </si>
  <si>
    <t>GOP</t>
    <phoneticPr fontId="3" type="noConversion"/>
  </si>
  <si>
    <t>Indy</t>
    <phoneticPr fontId="3" type="noConversion"/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</si>
</sst>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,##0.0"/>
    <numFmt numFmtId="166" formatCode="#,##0.0"/>
    <numFmt numFmtId="167" formatCode="0.0"/>
    <numFmt numFmtId="168" formatCode="#,##0"/>
    <numFmt numFmtId="169" formatCode="#,##0.0"/>
  </numFmts>
  <fonts count="14">
    <font>
      <sz val="14"/>
      <name val="Calibri"/>
    </font>
    <font>
      <b/>
      <sz val="14"/>
      <name val="Calibri"/>
    </font>
    <font>
      <b/>
      <sz val="14"/>
      <name val="Calibri"/>
    </font>
    <font>
      <sz val="8"/>
      <name val="Calibri"/>
    </font>
    <font>
      <b/>
      <sz val="14"/>
      <color indexed="9"/>
      <name val="Calibri"/>
    </font>
    <font>
      <sz val="12"/>
      <name val="Calibri"/>
    </font>
    <font>
      <b/>
      <sz val="20"/>
      <name val="Calibri"/>
    </font>
    <font>
      <sz val="11"/>
      <name val="Calibri"/>
    </font>
    <font>
      <b/>
      <sz val="28"/>
      <name val="Calibri"/>
    </font>
    <font>
      <b/>
      <sz val="14"/>
      <color indexed="8"/>
      <name val="Calibri"/>
    </font>
    <font>
      <sz val="14"/>
      <color indexed="8"/>
      <name val="Calibri"/>
    </font>
    <font>
      <sz val="14"/>
      <color indexed="9"/>
      <name val="Calibri"/>
    </font>
    <font>
      <sz val="48"/>
      <name val="Calibri"/>
    </font>
    <font>
      <sz val="1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3" xfId="0" applyBorder="1"/>
    <xf numFmtId="3" fontId="0" fillId="0" borderId="3" xfId="0" applyNumberFormat="1" applyBorder="1"/>
    <xf numFmtId="1" fontId="0" fillId="0" borderId="1" xfId="0" applyNumberFormat="1" applyBorder="1"/>
    <xf numFmtId="1" fontId="0" fillId="0" borderId="3" xfId="0" applyNumberFormat="1" applyBorder="1"/>
    <xf numFmtId="0" fontId="4" fillId="3" borderId="4" xfId="0" applyFont="1" applyFill="1" applyBorder="1" applyAlignment="1">
      <alignment horizontal="center" wrapText="1"/>
    </xf>
    <xf numFmtId="3" fontId="0" fillId="0" borderId="4" xfId="0" applyNumberFormat="1" applyBorder="1"/>
    <xf numFmtId="3" fontId="0" fillId="0" borderId="5" xfId="0" applyNumberFormat="1" applyBorder="1"/>
    <xf numFmtId="0" fontId="7" fillId="0" borderId="1" xfId="0" applyFont="1" applyBorder="1" applyAlignment="1">
      <alignment horizontal="right"/>
    </xf>
    <xf numFmtId="3" fontId="0" fillId="0" borderId="1" xfId="0" applyNumberFormat="1" applyBorder="1"/>
    <xf numFmtId="3" fontId="0" fillId="0" borderId="1" xfId="0" applyNumberFormat="1" applyBorder="1"/>
    <xf numFmtId="164" fontId="0" fillId="0" borderId="4" xfId="0" applyNumberFormat="1" applyBorder="1"/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1" xfId="0" applyNumberFormat="1" applyBorder="1"/>
    <xf numFmtId="0" fontId="4" fillId="7" borderId="1" xfId="0" applyFont="1" applyFill="1" applyBorder="1" applyAlignment="1">
      <alignment horizontal="center" wrapText="1"/>
    </xf>
    <xf numFmtId="165" fontId="0" fillId="0" borderId="1" xfId="0" applyNumberFormat="1" applyBorder="1"/>
    <xf numFmtId="166" fontId="0" fillId="0" borderId="1" xfId="0" applyNumberFormat="1" applyBorder="1"/>
    <xf numFmtId="0" fontId="0" fillId="0" borderId="1" xfId="0" applyFill="1" applyBorder="1"/>
    <xf numFmtId="3" fontId="0" fillId="8" borderId="1" xfId="0" applyNumberFormat="1" applyFill="1" applyBorder="1"/>
    <xf numFmtId="0" fontId="1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3" fontId="10" fillId="10" borderId="6" xfId="0" applyNumberFormat="1" applyFont="1" applyFill="1" applyBorder="1" applyAlignment="1" applyProtection="1">
      <protection locked="0"/>
    </xf>
    <xf numFmtId="167" fontId="10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8" fontId="10" fillId="0" borderId="1" xfId="0" applyNumberFormat="1" applyFont="1" applyBorder="1" applyAlignment="1" applyProtection="1">
      <alignment horizontal="right"/>
      <protection locked="0"/>
    </xf>
    <xf numFmtId="168" fontId="0" fillId="0" borderId="1" xfId="0" applyNumberFormat="1" applyBorder="1"/>
    <xf numFmtId="168" fontId="10" fillId="0" borderId="1" xfId="0" applyNumberFormat="1" applyFont="1" applyFill="1" applyBorder="1" applyAlignment="1" applyProtection="1">
      <alignment horizontal="right"/>
      <protection locked="0"/>
    </xf>
    <xf numFmtId="169" fontId="0" fillId="0" borderId="1" xfId="0" applyNumberFormat="1" applyBorder="1"/>
    <xf numFmtId="0" fontId="4" fillId="5" borderId="9" xfId="0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horizontal="right"/>
    </xf>
    <xf numFmtId="0" fontId="9" fillId="10" borderId="4" xfId="0" applyFont="1" applyFill="1" applyBorder="1" applyAlignment="1">
      <alignment horizontal="left" wrapText="1"/>
    </xf>
    <xf numFmtId="0" fontId="9" fillId="11" borderId="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49" fontId="7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/>
    <xf numFmtId="168" fontId="10" fillId="0" borderId="3" xfId="0" applyNumberFormat="1" applyFont="1" applyBorder="1" applyAlignment="1" applyProtection="1">
      <alignment horizontal="right"/>
      <protection locked="0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0" xfId="0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Normal" xfId="0" builtinId="0"/>
  </cellStyles>
  <dxfs count="6"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J28"/>
  <sheetViews>
    <sheetView showGridLines="0" tabSelected="1" workbookViewId="0">
      <selection activeCell="B29" sqref="B29"/>
    </sheetView>
  </sheetViews>
  <sheetFormatPr baseColWidth="10" defaultRowHeight="18"/>
  <sheetData>
    <row r="2" spans="2:10" ht="19" thickBot="1"/>
    <row r="3" spans="2:10">
      <c r="B3" s="67" t="s">
        <v>0</v>
      </c>
      <c r="C3" s="68"/>
      <c r="D3" s="68"/>
      <c r="E3" s="68"/>
      <c r="F3" s="68"/>
      <c r="G3" s="68"/>
      <c r="H3" s="68"/>
      <c r="I3" s="68"/>
      <c r="J3" s="69"/>
    </row>
    <row r="4" spans="2:10">
      <c r="B4" s="70"/>
      <c r="C4" s="66"/>
      <c r="D4" s="66"/>
      <c r="E4" s="66"/>
      <c r="F4" s="66"/>
      <c r="G4" s="66"/>
      <c r="H4" s="66"/>
      <c r="I4" s="66"/>
      <c r="J4" s="71"/>
    </row>
    <row r="5" spans="2:10">
      <c r="B5" s="70"/>
      <c r="C5" s="66"/>
      <c r="D5" s="66"/>
      <c r="E5" s="66"/>
      <c r="F5" s="66"/>
      <c r="G5" s="66"/>
      <c r="H5" s="66"/>
      <c r="I5" s="66"/>
      <c r="J5" s="71"/>
    </row>
    <row r="6" spans="2:10">
      <c r="B6" s="70"/>
      <c r="C6" s="66"/>
      <c r="D6" s="66"/>
      <c r="E6" s="66"/>
      <c r="F6" s="66"/>
      <c r="G6" s="66"/>
      <c r="H6" s="66"/>
      <c r="I6" s="66"/>
      <c r="J6" s="71"/>
    </row>
    <row r="7" spans="2:10">
      <c r="B7" s="70"/>
      <c r="C7" s="66"/>
      <c r="D7" s="66"/>
      <c r="E7" s="66"/>
      <c r="F7" s="66"/>
      <c r="G7" s="66"/>
      <c r="H7" s="66"/>
      <c r="I7" s="66"/>
      <c r="J7" s="71"/>
    </row>
    <row r="8" spans="2:10">
      <c r="B8" s="70"/>
      <c r="C8" s="66"/>
      <c r="D8" s="66"/>
      <c r="E8" s="66"/>
      <c r="F8" s="66"/>
      <c r="G8" s="66"/>
      <c r="H8" s="66"/>
      <c r="I8" s="66"/>
      <c r="J8" s="71"/>
    </row>
    <row r="9" spans="2:10">
      <c r="B9" s="70"/>
      <c r="C9" s="66"/>
      <c r="D9" s="66"/>
      <c r="E9" s="66"/>
      <c r="F9" s="66"/>
      <c r="G9" s="66"/>
      <c r="H9" s="66"/>
      <c r="I9" s="66"/>
      <c r="J9" s="71"/>
    </row>
    <row r="10" spans="2:10">
      <c r="B10" s="70"/>
      <c r="C10" s="66"/>
      <c r="D10" s="66"/>
      <c r="E10" s="66"/>
      <c r="F10" s="66"/>
      <c r="G10" s="66"/>
      <c r="H10" s="66"/>
      <c r="I10" s="66"/>
      <c r="J10" s="71"/>
    </row>
    <row r="11" spans="2:10">
      <c r="B11" s="70"/>
      <c r="C11" s="66"/>
      <c r="D11" s="66"/>
      <c r="E11" s="66"/>
      <c r="F11" s="66"/>
      <c r="G11" s="66"/>
      <c r="H11" s="66"/>
      <c r="I11" s="66"/>
      <c r="J11" s="71"/>
    </row>
    <row r="12" spans="2:10">
      <c r="B12" s="70"/>
      <c r="C12" s="66"/>
      <c r="D12" s="66"/>
      <c r="E12" s="66"/>
      <c r="F12" s="66"/>
      <c r="G12" s="66"/>
      <c r="H12" s="66"/>
      <c r="I12" s="66"/>
      <c r="J12" s="71"/>
    </row>
    <row r="13" spans="2:10">
      <c r="B13" s="70"/>
      <c r="C13" s="66"/>
      <c r="D13" s="66"/>
      <c r="E13" s="66"/>
      <c r="F13" s="66"/>
      <c r="G13" s="66"/>
      <c r="H13" s="66"/>
      <c r="I13" s="66"/>
      <c r="J13" s="71"/>
    </row>
    <row r="14" spans="2:10">
      <c r="B14" s="70"/>
      <c r="C14" s="66"/>
      <c r="D14" s="66"/>
      <c r="E14" s="66"/>
      <c r="F14" s="66"/>
      <c r="G14" s="66"/>
      <c r="H14" s="66"/>
      <c r="I14" s="66"/>
      <c r="J14" s="71"/>
    </row>
    <row r="15" spans="2:10">
      <c r="B15" s="70"/>
      <c r="C15" s="66"/>
      <c r="D15" s="66"/>
      <c r="E15" s="66"/>
      <c r="F15" s="66"/>
      <c r="G15" s="66"/>
      <c r="H15" s="66"/>
      <c r="I15" s="66"/>
      <c r="J15" s="71"/>
    </row>
    <row r="16" spans="2:10">
      <c r="B16" s="70"/>
      <c r="C16" s="66"/>
      <c r="D16" s="66"/>
      <c r="E16" s="66"/>
      <c r="F16" s="66"/>
      <c r="G16" s="66"/>
      <c r="H16" s="66"/>
      <c r="I16" s="66"/>
      <c r="J16" s="71"/>
    </row>
    <row r="17" spans="2:10">
      <c r="B17" s="70"/>
      <c r="C17" s="66"/>
      <c r="D17" s="66"/>
      <c r="E17" s="66"/>
      <c r="F17" s="66"/>
      <c r="G17" s="66"/>
      <c r="H17" s="66"/>
      <c r="I17" s="66"/>
      <c r="J17" s="71"/>
    </row>
    <row r="18" spans="2:10">
      <c r="B18" s="70"/>
      <c r="C18" s="66"/>
      <c r="D18" s="66"/>
      <c r="E18" s="66"/>
      <c r="F18" s="66"/>
      <c r="G18" s="66"/>
      <c r="H18" s="66"/>
      <c r="I18" s="66"/>
      <c r="J18" s="71"/>
    </row>
    <row r="19" spans="2:10">
      <c r="B19" s="70"/>
      <c r="C19" s="66"/>
      <c r="D19" s="66"/>
      <c r="E19" s="66"/>
      <c r="F19" s="66"/>
      <c r="G19" s="66"/>
      <c r="H19" s="66"/>
      <c r="I19" s="66"/>
      <c r="J19" s="71"/>
    </row>
    <row r="20" spans="2:10">
      <c r="B20" s="70"/>
      <c r="C20" s="66"/>
      <c r="D20" s="66"/>
      <c r="E20" s="66"/>
      <c r="F20" s="66"/>
      <c r="G20" s="66"/>
      <c r="H20" s="66"/>
      <c r="I20" s="66"/>
      <c r="J20" s="71"/>
    </row>
    <row r="21" spans="2:10">
      <c r="B21" s="70"/>
      <c r="C21" s="66"/>
      <c r="D21" s="66"/>
      <c r="E21" s="66"/>
      <c r="F21" s="66"/>
      <c r="G21" s="66"/>
      <c r="H21" s="66"/>
      <c r="I21" s="66"/>
      <c r="J21" s="71"/>
    </row>
    <row r="22" spans="2:10">
      <c r="B22" s="70"/>
      <c r="C22" s="66"/>
      <c r="D22" s="66"/>
      <c r="E22" s="66"/>
      <c r="F22" s="66"/>
      <c r="G22" s="66"/>
      <c r="H22" s="66"/>
      <c r="I22" s="66"/>
      <c r="J22" s="71"/>
    </row>
    <row r="23" spans="2:10">
      <c r="B23" s="70"/>
      <c r="C23" s="66"/>
      <c r="D23" s="66"/>
      <c r="E23" s="66"/>
      <c r="F23" s="66"/>
      <c r="G23" s="66"/>
      <c r="H23" s="66"/>
      <c r="I23" s="66"/>
      <c r="J23" s="71"/>
    </row>
    <row r="24" spans="2:10">
      <c r="B24" s="70"/>
      <c r="C24" s="66"/>
      <c r="D24" s="66"/>
      <c r="E24" s="66"/>
      <c r="F24" s="66"/>
      <c r="G24" s="66"/>
      <c r="H24" s="66"/>
      <c r="I24" s="66"/>
      <c r="J24" s="71"/>
    </row>
    <row r="25" spans="2:10">
      <c r="B25" s="70"/>
      <c r="C25" s="66"/>
      <c r="D25" s="66"/>
      <c r="E25" s="66"/>
      <c r="F25" s="66"/>
      <c r="G25" s="66"/>
      <c r="H25" s="66"/>
      <c r="I25" s="66"/>
      <c r="J25" s="71"/>
    </row>
    <row r="26" spans="2:10">
      <c r="B26" s="70"/>
      <c r="C26" s="66"/>
      <c r="D26" s="66"/>
      <c r="E26" s="66"/>
      <c r="F26" s="66"/>
      <c r="G26" s="66"/>
      <c r="H26" s="66"/>
      <c r="I26" s="66"/>
      <c r="J26" s="71"/>
    </row>
    <row r="27" spans="2:10">
      <c r="B27" s="70"/>
      <c r="C27" s="66"/>
      <c r="D27" s="66"/>
      <c r="E27" s="66"/>
      <c r="F27" s="66"/>
      <c r="G27" s="66"/>
      <c r="H27" s="66"/>
      <c r="I27" s="66"/>
      <c r="J27" s="71"/>
    </row>
    <row r="28" spans="2:10" ht="19" thickBot="1">
      <c r="B28" s="72"/>
      <c r="C28" s="73"/>
      <c r="D28" s="73"/>
      <c r="E28" s="73"/>
      <c r="F28" s="73"/>
      <c r="G28" s="73"/>
      <c r="H28" s="73"/>
      <c r="I28" s="73"/>
      <c r="J28" s="74"/>
    </row>
  </sheetData>
  <sheetCalcPr fullCalcOnLoad="1"/>
  <mergeCells count="1">
    <mergeCell ref="B3:J2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44"/>
  <sheetViews>
    <sheetView showGridLines="0" zoomScale="125" workbookViewId="0">
      <selection activeCell="B26" sqref="B26"/>
    </sheetView>
  </sheetViews>
  <sheetFormatPr baseColWidth="10" defaultRowHeight="18"/>
  <cols>
    <col min="10" max="10" width="11.5703125" customWidth="1"/>
    <col min="11" max="11" width="25.140625" customWidth="1"/>
  </cols>
  <sheetData>
    <row r="2" spans="1:11" ht="25">
      <c r="B2" s="23" t="s">
        <v>103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54">
      <c r="B3" s="5" t="s">
        <v>141</v>
      </c>
      <c r="C3" s="5" t="s">
        <v>142</v>
      </c>
      <c r="D3" s="6" t="s">
        <v>143</v>
      </c>
      <c r="E3" s="7" t="s">
        <v>144</v>
      </c>
      <c r="F3" s="5" t="s">
        <v>145</v>
      </c>
      <c r="G3" s="5" t="s">
        <v>146</v>
      </c>
      <c r="H3" s="16" t="s">
        <v>147</v>
      </c>
      <c r="I3" s="16" t="s">
        <v>170</v>
      </c>
      <c r="J3" s="16" t="s">
        <v>171</v>
      </c>
      <c r="K3" s="11" t="s">
        <v>163</v>
      </c>
    </row>
    <row r="4" spans="1:11">
      <c r="B4" s="14">
        <v>2016</v>
      </c>
      <c r="C4" s="4">
        <v>1566031</v>
      </c>
      <c r="D4" s="4">
        <v>653669</v>
      </c>
      <c r="E4" s="4">
        <v>800983</v>
      </c>
      <c r="F4" s="4">
        <v>12366</v>
      </c>
      <c r="G4" s="4">
        <v>99013</v>
      </c>
      <c r="H4" s="17">
        <f>D4-E4</f>
        <v>-147314</v>
      </c>
      <c r="I4" s="22">
        <f>(D4/C4)*100</f>
        <v>41.740489172947406</v>
      </c>
      <c r="J4" s="22">
        <f>(D4/(D4+E4))*100</f>
        <v>44.936452154879653</v>
      </c>
      <c r="K4" s="19" t="s">
        <v>164</v>
      </c>
    </row>
    <row r="5" spans="1:11">
      <c r="A5" t="s">
        <v>139</v>
      </c>
      <c r="B5" s="14">
        <v>2012</v>
      </c>
      <c r="C5" s="4">
        <v>1582180</v>
      </c>
      <c r="D5" s="4">
        <v>822544</v>
      </c>
      <c r="E5" s="4">
        <v>730617</v>
      </c>
      <c r="F5" s="3">
        <v>0</v>
      </c>
      <c r="G5" s="4">
        <v>29019</v>
      </c>
      <c r="H5" s="17">
        <f t="shared" ref="H5:H44" si="0">D5-E5</f>
        <v>91927</v>
      </c>
      <c r="I5" s="22">
        <f t="shared" ref="I5:I44" si="1">(D5/C5)*100</f>
        <v>51.988016534149082</v>
      </c>
      <c r="J5" s="22">
        <f t="shared" ref="J5:J44" si="2">(D5/(D5+E5))*100</f>
        <v>52.959351928100176</v>
      </c>
      <c r="K5" s="19" t="s">
        <v>169</v>
      </c>
    </row>
    <row r="6" spans="1:11">
      <c r="A6" t="s">
        <v>139</v>
      </c>
      <c r="B6" s="14">
        <v>2008</v>
      </c>
      <c r="C6" s="4">
        <v>1537123</v>
      </c>
      <c r="D6" s="4">
        <v>828940</v>
      </c>
      <c r="E6" s="4">
        <v>682379</v>
      </c>
      <c r="F6" s="3">
        <v>0</v>
      </c>
      <c r="G6" s="4">
        <v>25804</v>
      </c>
      <c r="H6" s="17">
        <f t="shared" si="0"/>
        <v>146561</v>
      </c>
      <c r="I6" s="22">
        <f t="shared" si="1"/>
        <v>53.92802007386527</v>
      </c>
      <c r="J6" s="22">
        <f t="shared" si="2"/>
        <v>54.848777789467348</v>
      </c>
      <c r="K6" s="19" t="s">
        <v>132</v>
      </c>
    </row>
    <row r="7" spans="1:11">
      <c r="A7" t="s">
        <v>139</v>
      </c>
      <c r="B7" s="14">
        <v>2004</v>
      </c>
      <c r="C7" s="4">
        <v>1506908</v>
      </c>
      <c r="D7" s="4">
        <v>741898</v>
      </c>
      <c r="E7" s="4">
        <v>751957</v>
      </c>
      <c r="F7" s="3">
        <v>0</v>
      </c>
      <c r="G7" s="4">
        <v>13053</v>
      </c>
      <c r="H7" s="17">
        <f t="shared" si="0"/>
        <v>-10059</v>
      </c>
      <c r="I7" s="22">
        <f t="shared" si="1"/>
        <v>49.23313168421695</v>
      </c>
      <c r="J7" s="22">
        <f t="shared" si="2"/>
        <v>49.663320737287087</v>
      </c>
      <c r="K7" s="19" t="s">
        <v>134</v>
      </c>
    </row>
    <row r="8" spans="1:11">
      <c r="A8" t="s">
        <v>139</v>
      </c>
      <c r="B8" s="14">
        <v>2000</v>
      </c>
      <c r="C8" s="4">
        <v>1315563</v>
      </c>
      <c r="D8" s="4">
        <v>638517</v>
      </c>
      <c r="E8" s="4">
        <v>634373</v>
      </c>
      <c r="F8" s="4">
        <v>29374</v>
      </c>
      <c r="G8" s="4">
        <v>13299</v>
      </c>
      <c r="H8" s="17">
        <f t="shared" si="0"/>
        <v>4144</v>
      </c>
      <c r="I8" s="22">
        <f t="shared" si="1"/>
        <v>48.535645955381838</v>
      </c>
      <c r="J8" s="22">
        <f t="shared" si="2"/>
        <v>50.162779187518169</v>
      </c>
      <c r="K8" s="19" t="s">
        <v>135</v>
      </c>
    </row>
    <row r="9" spans="1:11">
      <c r="A9" t="s">
        <v>139</v>
      </c>
      <c r="B9" s="14">
        <v>1996</v>
      </c>
      <c r="C9" s="4">
        <v>1234075</v>
      </c>
      <c r="D9" s="4">
        <v>620258</v>
      </c>
      <c r="E9" s="4">
        <v>492644</v>
      </c>
      <c r="F9" s="4">
        <v>105159</v>
      </c>
      <c r="G9" s="4">
        <v>16014</v>
      </c>
      <c r="H9" s="17">
        <f t="shared" si="0"/>
        <v>127614</v>
      </c>
      <c r="I9" s="22">
        <f t="shared" si="1"/>
        <v>50.260964690152541</v>
      </c>
      <c r="J9" s="22">
        <f t="shared" si="2"/>
        <v>55.733388923732733</v>
      </c>
      <c r="K9" s="19" t="s">
        <v>148</v>
      </c>
    </row>
    <row r="10" spans="1:11">
      <c r="A10" t="s">
        <v>139</v>
      </c>
      <c r="B10" s="14">
        <v>1992</v>
      </c>
      <c r="C10" s="4">
        <v>1354607</v>
      </c>
      <c r="D10" s="4">
        <v>586353</v>
      </c>
      <c r="E10" s="4">
        <v>504891</v>
      </c>
      <c r="F10" s="4">
        <v>253468</v>
      </c>
      <c r="G10" s="4">
        <v>9895</v>
      </c>
      <c r="H10" s="17">
        <f t="shared" si="0"/>
        <v>81462</v>
      </c>
      <c r="I10" s="22">
        <f t="shared" si="1"/>
        <v>43.285838623305509</v>
      </c>
      <c r="J10" s="22">
        <f t="shared" si="2"/>
        <v>53.73252911356213</v>
      </c>
      <c r="K10" s="19" t="s">
        <v>148</v>
      </c>
    </row>
    <row r="11" spans="1:11">
      <c r="A11" t="s">
        <v>139</v>
      </c>
      <c r="B11" s="14">
        <v>1988</v>
      </c>
      <c r="C11" s="4">
        <v>1225614</v>
      </c>
      <c r="D11" s="4">
        <v>670557</v>
      </c>
      <c r="E11" s="4">
        <v>545355</v>
      </c>
      <c r="F11" s="3">
        <v>0</v>
      </c>
      <c r="G11" s="4">
        <v>9702</v>
      </c>
      <c r="H11" s="17">
        <f t="shared" si="0"/>
        <v>125202</v>
      </c>
      <c r="I11" s="22">
        <f t="shared" si="1"/>
        <v>54.711923982591578</v>
      </c>
      <c r="J11" s="22">
        <f t="shared" si="2"/>
        <v>55.148481140082509</v>
      </c>
      <c r="K11" s="19"/>
    </row>
    <row r="12" spans="1:11">
      <c r="A12" t="s">
        <v>139</v>
      </c>
      <c r="B12" s="14">
        <v>1984</v>
      </c>
      <c r="C12" s="4">
        <v>1319805</v>
      </c>
      <c r="D12" s="4">
        <v>605620</v>
      </c>
      <c r="E12" s="4">
        <v>703088</v>
      </c>
      <c r="F12" s="3">
        <v>0</v>
      </c>
      <c r="G12" s="4">
        <v>11097</v>
      </c>
      <c r="H12" s="17">
        <f t="shared" si="0"/>
        <v>-97468</v>
      </c>
      <c r="I12" s="22">
        <f t="shared" si="1"/>
        <v>45.887081803751315</v>
      </c>
      <c r="J12" s="22">
        <f t="shared" si="2"/>
        <v>46.276174669979859</v>
      </c>
      <c r="K12" s="19"/>
    </row>
    <row r="13" spans="1:11">
      <c r="A13" t="s">
        <v>139</v>
      </c>
      <c r="B13" s="14">
        <v>1980</v>
      </c>
      <c r="C13" s="4">
        <v>1317661</v>
      </c>
      <c r="D13" s="4">
        <v>508672</v>
      </c>
      <c r="E13" s="4">
        <v>676026</v>
      </c>
      <c r="F13" s="4">
        <v>115633</v>
      </c>
      <c r="G13" s="4">
        <v>17330</v>
      </c>
      <c r="H13" s="17">
        <f t="shared" si="0"/>
        <v>-167354</v>
      </c>
      <c r="I13" s="22">
        <f t="shared" si="1"/>
        <v>38.604162982739872</v>
      </c>
      <c r="J13" s="22">
        <f t="shared" si="2"/>
        <v>42.936849728791643</v>
      </c>
      <c r="K13" s="19" t="s">
        <v>165</v>
      </c>
    </row>
    <row r="14" spans="1:11">
      <c r="A14" t="s">
        <v>139</v>
      </c>
      <c r="B14" s="14">
        <v>1976</v>
      </c>
      <c r="C14" s="4">
        <v>1279306</v>
      </c>
      <c r="D14" s="4">
        <v>619931</v>
      </c>
      <c r="E14" s="4">
        <v>632863</v>
      </c>
      <c r="F14" s="3">
        <v>0</v>
      </c>
      <c r="G14" s="4">
        <v>26512</v>
      </c>
      <c r="H14" s="17">
        <f t="shared" si="0"/>
        <v>-12932</v>
      </c>
      <c r="I14" s="22">
        <f t="shared" si="1"/>
        <v>48.45838290448102</v>
      </c>
      <c r="J14" s="22">
        <f t="shared" si="2"/>
        <v>49.483873645627298</v>
      </c>
      <c r="K14" s="19" t="s">
        <v>133</v>
      </c>
    </row>
    <row r="15" spans="1:11">
      <c r="A15" t="s">
        <v>139</v>
      </c>
      <c r="B15" s="14">
        <v>1972</v>
      </c>
      <c r="C15" s="4">
        <v>1225944</v>
      </c>
      <c r="D15" s="4">
        <v>496206</v>
      </c>
      <c r="E15" s="4">
        <v>706207</v>
      </c>
      <c r="F15" s="3">
        <v>0</v>
      </c>
      <c r="G15" s="4">
        <v>23531</v>
      </c>
      <c r="H15" s="17">
        <f t="shared" si="0"/>
        <v>-210001</v>
      </c>
      <c r="I15" s="22">
        <f t="shared" si="1"/>
        <v>40.475421389557759</v>
      </c>
      <c r="J15" s="22">
        <f t="shared" si="2"/>
        <v>41.267517899423908</v>
      </c>
      <c r="K15" s="19"/>
    </row>
    <row r="16" spans="1:11">
      <c r="A16" t="s">
        <v>139</v>
      </c>
      <c r="B16" s="14">
        <v>1968</v>
      </c>
      <c r="C16" s="4">
        <v>1167931</v>
      </c>
      <c r="D16" s="4">
        <v>476699</v>
      </c>
      <c r="E16" s="4">
        <v>619106</v>
      </c>
      <c r="F16" s="4">
        <v>66422</v>
      </c>
      <c r="G16" s="4">
        <v>5704</v>
      </c>
      <c r="H16" s="17">
        <f t="shared" si="0"/>
        <v>-142407</v>
      </c>
      <c r="I16" s="22">
        <f t="shared" si="1"/>
        <v>40.815681748322461</v>
      </c>
      <c r="J16" s="22">
        <f t="shared" si="2"/>
        <v>43.502174200701766</v>
      </c>
      <c r="K16" s="19" t="s">
        <v>166</v>
      </c>
    </row>
    <row r="17" spans="1:11">
      <c r="A17" t="s">
        <v>139</v>
      </c>
      <c r="B17" s="14">
        <v>1964</v>
      </c>
      <c r="C17" s="4">
        <v>1184539</v>
      </c>
      <c r="D17" s="4">
        <v>733030</v>
      </c>
      <c r="E17" s="4">
        <v>449148</v>
      </c>
      <c r="F17" s="3">
        <v>0</v>
      </c>
      <c r="G17" s="4">
        <v>2361</v>
      </c>
      <c r="H17" s="17">
        <f t="shared" si="0"/>
        <v>283882</v>
      </c>
      <c r="I17" s="22">
        <f t="shared" si="1"/>
        <v>61.883146101563554</v>
      </c>
      <c r="J17" s="22">
        <f t="shared" si="2"/>
        <v>62.006736718159196</v>
      </c>
      <c r="K17" s="19"/>
    </row>
    <row r="18" spans="1:11">
      <c r="A18" t="s">
        <v>139</v>
      </c>
      <c r="B18" s="14">
        <v>1960</v>
      </c>
      <c r="C18" s="4">
        <v>1273810</v>
      </c>
      <c r="D18" s="4">
        <v>550565</v>
      </c>
      <c r="E18" s="4">
        <v>722381</v>
      </c>
      <c r="F18" s="3">
        <v>0</v>
      </c>
      <c r="G18" s="3">
        <v>864</v>
      </c>
      <c r="H18" s="17">
        <f t="shared" si="0"/>
        <v>-171816</v>
      </c>
      <c r="I18" s="22">
        <f t="shared" si="1"/>
        <v>43.221909075921836</v>
      </c>
      <c r="J18" s="22">
        <f t="shared" si="2"/>
        <v>43.251245535945756</v>
      </c>
      <c r="K18" s="19"/>
    </row>
    <row r="19" spans="1:11">
      <c r="A19" t="s">
        <v>139</v>
      </c>
      <c r="B19" s="14">
        <v>1956</v>
      </c>
      <c r="C19" s="4">
        <v>1234564</v>
      </c>
      <c r="D19" s="4">
        <v>501858</v>
      </c>
      <c r="E19" s="4">
        <v>729187</v>
      </c>
      <c r="F19" s="3">
        <v>0</v>
      </c>
      <c r="G19" s="4">
        <v>3519</v>
      </c>
      <c r="H19" s="17">
        <f t="shared" si="0"/>
        <v>-227329</v>
      </c>
      <c r="I19" s="22">
        <f t="shared" si="1"/>
        <v>40.650626455979598</v>
      </c>
      <c r="J19" s="22">
        <f t="shared" si="2"/>
        <v>40.766828182560346</v>
      </c>
      <c r="K19" s="19"/>
    </row>
    <row r="20" spans="1:11">
      <c r="A20" t="s">
        <v>139</v>
      </c>
      <c r="B20" s="14">
        <v>1952</v>
      </c>
      <c r="C20" s="4">
        <v>1268773</v>
      </c>
      <c r="D20" s="4">
        <v>451513</v>
      </c>
      <c r="E20" s="4">
        <v>808906</v>
      </c>
      <c r="F20" s="3">
        <v>0</v>
      </c>
      <c r="G20" s="4">
        <v>8354</v>
      </c>
      <c r="H20" s="17">
        <f t="shared" si="0"/>
        <v>-357393</v>
      </c>
      <c r="I20" s="22">
        <f t="shared" si="1"/>
        <v>35.586586410650291</v>
      </c>
      <c r="J20" s="22">
        <f t="shared" si="2"/>
        <v>35.822452692318983</v>
      </c>
      <c r="K20" s="19"/>
    </row>
    <row r="21" spans="1:11">
      <c r="A21" t="s">
        <v>139</v>
      </c>
      <c r="B21" s="14">
        <v>1948</v>
      </c>
      <c r="C21" s="4">
        <v>1038272</v>
      </c>
      <c r="D21" s="4">
        <v>522380</v>
      </c>
      <c r="E21" s="4">
        <v>494018</v>
      </c>
      <c r="F21" s="3">
        <v>0</v>
      </c>
      <c r="G21" s="4">
        <v>21874</v>
      </c>
      <c r="H21" s="17">
        <f t="shared" si="0"/>
        <v>28362</v>
      </c>
      <c r="I21" s="22">
        <f t="shared" si="1"/>
        <v>50.312442211674778</v>
      </c>
      <c r="J21" s="22">
        <f t="shared" si="2"/>
        <v>51.395221163363168</v>
      </c>
      <c r="K21" s="19"/>
    </row>
    <row r="22" spans="1:11">
      <c r="A22" t="s">
        <v>139</v>
      </c>
      <c r="B22" s="14">
        <v>1944</v>
      </c>
      <c r="C22" s="4">
        <v>1052599</v>
      </c>
      <c r="D22" s="4">
        <v>499876</v>
      </c>
      <c r="E22" s="4">
        <v>547267</v>
      </c>
      <c r="F22" s="3">
        <v>0</v>
      </c>
      <c r="G22" s="4">
        <v>5456</v>
      </c>
      <c r="H22" s="17">
        <f t="shared" si="0"/>
        <v>-47391</v>
      </c>
      <c r="I22" s="22">
        <f t="shared" si="1"/>
        <v>47.489689805899495</v>
      </c>
      <c r="J22" s="22">
        <f t="shared" si="2"/>
        <v>47.737128548822845</v>
      </c>
      <c r="K22" s="19"/>
    </row>
    <row r="23" spans="1:11">
      <c r="A23" t="s">
        <v>139</v>
      </c>
      <c r="B23" s="14">
        <v>1940</v>
      </c>
      <c r="C23" s="4">
        <v>1215430</v>
      </c>
      <c r="D23" s="4">
        <v>578800</v>
      </c>
      <c r="E23" s="4">
        <v>632370</v>
      </c>
      <c r="F23" s="3">
        <v>0</v>
      </c>
      <c r="G23" s="4">
        <v>4260</v>
      </c>
      <c r="H23" s="17">
        <f t="shared" si="0"/>
        <v>-53570</v>
      </c>
      <c r="I23" s="22">
        <f t="shared" si="1"/>
        <v>47.621006557350078</v>
      </c>
      <c r="J23" s="22">
        <f t="shared" si="2"/>
        <v>47.788502026965659</v>
      </c>
      <c r="K23" s="19"/>
    </row>
    <row r="24" spans="1:11">
      <c r="A24" t="s">
        <v>139</v>
      </c>
      <c r="B24" s="14">
        <v>1936</v>
      </c>
      <c r="C24" s="4">
        <v>1142733</v>
      </c>
      <c r="D24" s="4">
        <v>621756</v>
      </c>
      <c r="E24" s="4">
        <v>487977</v>
      </c>
      <c r="F24" s="3">
        <v>0</v>
      </c>
      <c r="G24" s="4">
        <v>33000</v>
      </c>
      <c r="H24" s="17">
        <f t="shared" si="0"/>
        <v>133779</v>
      </c>
      <c r="I24" s="22">
        <f t="shared" si="1"/>
        <v>54.4095602384809</v>
      </c>
      <c r="J24" s="22">
        <f t="shared" si="2"/>
        <v>56.027530946633107</v>
      </c>
      <c r="K24" s="19"/>
    </row>
    <row r="25" spans="1:11">
      <c r="A25" t="s">
        <v>139</v>
      </c>
      <c r="B25" s="14">
        <v>1932</v>
      </c>
      <c r="C25" s="4">
        <v>1036687</v>
      </c>
      <c r="D25" s="4">
        <v>598019</v>
      </c>
      <c r="E25" s="4">
        <v>414433</v>
      </c>
      <c r="F25" s="3">
        <v>0</v>
      </c>
      <c r="G25" s="4">
        <v>24235</v>
      </c>
      <c r="H25" s="17">
        <f t="shared" si="0"/>
        <v>183586</v>
      </c>
      <c r="I25" s="22">
        <f t="shared" si="1"/>
        <v>57.685588803563661</v>
      </c>
      <c r="J25" s="22">
        <f t="shared" si="2"/>
        <v>59.066405123403378</v>
      </c>
      <c r="K25" s="19"/>
    </row>
    <row r="26" spans="1:11">
      <c r="A26" t="s">
        <v>139</v>
      </c>
      <c r="B26" s="14">
        <v>1928</v>
      </c>
      <c r="C26" s="4">
        <v>1009489</v>
      </c>
      <c r="D26" s="4">
        <v>379311</v>
      </c>
      <c r="E26" s="4">
        <v>623570</v>
      </c>
      <c r="F26" s="3">
        <v>0</v>
      </c>
      <c r="G26" s="4">
        <v>6608</v>
      </c>
      <c r="H26" s="17">
        <f t="shared" si="0"/>
        <v>-244259</v>
      </c>
      <c r="I26" s="22">
        <f t="shared" si="1"/>
        <v>37.574555047157517</v>
      </c>
      <c r="J26" s="22">
        <f t="shared" si="2"/>
        <v>37.822134430705141</v>
      </c>
      <c r="K26" s="19"/>
    </row>
    <row r="27" spans="1:11">
      <c r="A27" t="s">
        <v>139</v>
      </c>
      <c r="B27" s="14">
        <v>1924</v>
      </c>
      <c r="C27" s="4">
        <v>976770</v>
      </c>
      <c r="D27" s="4">
        <v>160382</v>
      </c>
      <c r="E27" s="4">
        <v>537458</v>
      </c>
      <c r="F27" s="4">
        <v>274448</v>
      </c>
      <c r="G27" s="4">
        <v>4482</v>
      </c>
      <c r="H27" s="17">
        <f t="shared" si="0"/>
        <v>-377076</v>
      </c>
      <c r="I27" s="22">
        <f t="shared" si="1"/>
        <v>16.419627957451603</v>
      </c>
      <c r="J27" s="22">
        <f t="shared" si="2"/>
        <v>22.982632121976383</v>
      </c>
      <c r="K27" s="19" t="s">
        <v>167</v>
      </c>
    </row>
    <row r="28" spans="1:11">
      <c r="A28" t="s">
        <v>139</v>
      </c>
      <c r="B28" s="14">
        <v>1920</v>
      </c>
      <c r="C28" s="4">
        <v>895082</v>
      </c>
      <c r="D28" s="4">
        <v>227921</v>
      </c>
      <c r="E28" s="4">
        <v>634674</v>
      </c>
      <c r="F28" s="3">
        <v>0</v>
      </c>
      <c r="G28" s="4">
        <v>32487</v>
      </c>
      <c r="H28" s="17">
        <f t="shared" si="0"/>
        <v>-406753</v>
      </c>
      <c r="I28" s="22">
        <f t="shared" si="1"/>
        <v>25.463700532465182</v>
      </c>
      <c r="J28" s="22">
        <f t="shared" si="2"/>
        <v>26.422712860612453</v>
      </c>
      <c r="K28" s="19"/>
    </row>
    <row r="29" spans="1:11">
      <c r="A29" t="s">
        <v>139</v>
      </c>
      <c r="B29" s="14">
        <v>1916</v>
      </c>
      <c r="C29" s="4">
        <v>516944</v>
      </c>
      <c r="D29" s="4">
        <v>221699</v>
      </c>
      <c r="E29" s="4">
        <v>280439</v>
      </c>
      <c r="F29" s="3">
        <v>0</v>
      </c>
      <c r="G29" s="4">
        <v>14806</v>
      </c>
      <c r="H29" s="17">
        <f t="shared" si="0"/>
        <v>-58740</v>
      </c>
      <c r="I29" s="22">
        <f t="shared" si="1"/>
        <v>42.886463524095454</v>
      </c>
      <c r="J29" s="22">
        <f t="shared" si="2"/>
        <v>44.151010280042541</v>
      </c>
      <c r="K29" s="19"/>
    </row>
    <row r="30" spans="1:11">
      <c r="A30" t="s">
        <v>139</v>
      </c>
      <c r="B30" s="14">
        <v>1912</v>
      </c>
      <c r="C30" s="4">
        <v>492356</v>
      </c>
      <c r="D30" s="4">
        <v>185325</v>
      </c>
      <c r="E30" s="4">
        <v>119805</v>
      </c>
      <c r="F30" s="4">
        <v>161819</v>
      </c>
      <c r="G30" s="4">
        <v>25407</v>
      </c>
      <c r="H30" s="17">
        <f t="shared" si="0"/>
        <v>65520</v>
      </c>
      <c r="I30" s="22">
        <f t="shared" si="1"/>
        <v>37.640447156122804</v>
      </c>
      <c r="J30" s="22">
        <f t="shared" si="2"/>
        <v>60.736407432897451</v>
      </c>
      <c r="K30" s="19" t="s">
        <v>168</v>
      </c>
    </row>
    <row r="31" spans="1:11">
      <c r="A31" t="s">
        <v>139</v>
      </c>
      <c r="B31" s="14">
        <v>1908</v>
      </c>
      <c r="C31" s="4">
        <v>494769</v>
      </c>
      <c r="D31" s="4">
        <v>200771</v>
      </c>
      <c r="E31" s="4">
        <v>275209</v>
      </c>
      <c r="F31" s="3">
        <v>0</v>
      </c>
      <c r="G31" s="4">
        <v>18789</v>
      </c>
      <c r="H31" s="17">
        <f t="shared" si="0"/>
        <v>-74438</v>
      </c>
      <c r="I31" s="22">
        <f t="shared" si="1"/>
        <v>40.578734722668557</v>
      </c>
      <c r="J31" s="22">
        <f t="shared" si="2"/>
        <v>42.180553804781709</v>
      </c>
      <c r="K31" s="19"/>
    </row>
    <row r="32" spans="1:11">
      <c r="A32" t="s">
        <v>139</v>
      </c>
      <c r="B32" s="15">
        <v>1904</v>
      </c>
      <c r="C32" s="13">
        <v>486093</v>
      </c>
      <c r="D32" s="13">
        <v>149276</v>
      </c>
      <c r="E32" s="13">
        <v>308158</v>
      </c>
      <c r="F32" s="12">
        <v>0</v>
      </c>
      <c r="G32" s="13">
        <v>28659</v>
      </c>
      <c r="H32" s="17">
        <f t="shared" si="0"/>
        <v>-158882</v>
      </c>
      <c r="I32" s="22">
        <f t="shared" si="1"/>
        <v>30.709349856920383</v>
      </c>
      <c r="J32" s="22">
        <f t="shared" si="2"/>
        <v>32.633341640542682</v>
      </c>
      <c r="K32" s="19"/>
    </row>
    <row r="33" spans="1:11">
      <c r="A33" t="s">
        <v>139</v>
      </c>
      <c r="B33" s="14">
        <v>1900</v>
      </c>
      <c r="C33" s="4">
        <v>530355</v>
      </c>
      <c r="D33" s="4">
        <v>209265</v>
      </c>
      <c r="E33" s="4">
        <v>307808</v>
      </c>
      <c r="F33" s="3">
        <v>0</v>
      </c>
      <c r="G33" s="4">
        <v>13282</v>
      </c>
      <c r="H33" s="18">
        <f t="shared" si="0"/>
        <v>-98543</v>
      </c>
      <c r="I33" s="22">
        <f t="shared" si="1"/>
        <v>39.457533161750149</v>
      </c>
      <c r="J33" s="22">
        <f t="shared" si="2"/>
        <v>40.471074683845416</v>
      </c>
      <c r="K33" s="19"/>
    </row>
    <row r="34" spans="1:11">
      <c r="B34" s="3">
        <v>1896</v>
      </c>
      <c r="C34" s="4">
        <v>521547</v>
      </c>
      <c r="D34" s="4">
        <v>223741</v>
      </c>
      <c r="E34" s="4">
        <v>289293</v>
      </c>
      <c r="F34" s="3">
        <v>0</v>
      </c>
      <c r="G34" s="4">
        <v>8513</v>
      </c>
      <c r="H34" s="18">
        <f t="shared" si="0"/>
        <v>-65552</v>
      </c>
      <c r="I34" s="22">
        <f t="shared" si="1"/>
        <v>42.899489403639556</v>
      </c>
      <c r="J34" s="22">
        <f t="shared" si="2"/>
        <v>43.611339599324801</v>
      </c>
      <c r="K34" s="19"/>
    </row>
    <row r="35" spans="1:11">
      <c r="B35" s="3">
        <v>1892</v>
      </c>
      <c r="C35" s="4">
        <v>443159</v>
      </c>
      <c r="D35" s="4">
        <v>196367</v>
      </c>
      <c r="E35" s="4">
        <v>219795</v>
      </c>
      <c r="F35" s="4">
        <v>20595</v>
      </c>
      <c r="G35" s="4">
        <v>6402</v>
      </c>
      <c r="H35" s="18">
        <f t="shared" si="0"/>
        <v>-23428</v>
      </c>
      <c r="I35" s="22">
        <f t="shared" si="1"/>
        <v>44.310732716699874</v>
      </c>
      <c r="J35" s="22">
        <f t="shared" si="2"/>
        <v>47.185230751486202</v>
      </c>
      <c r="K35" s="19"/>
    </row>
    <row r="36" spans="1:11">
      <c r="A36" t="s">
        <v>139</v>
      </c>
      <c r="B36" s="3">
        <v>1888</v>
      </c>
      <c r="C36" s="4">
        <v>404135</v>
      </c>
      <c r="D36" s="4">
        <v>179877</v>
      </c>
      <c r="E36" s="4">
        <v>211603</v>
      </c>
      <c r="F36" s="3">
        <v>0</v>
      </c>
      <c r="G36" s="4">
        <v>12655</v>
      </c>
      <c r="H36" s="18">
        <f t="shared" si="0"/>
        <v>-31726</v>
      </c>
      <c r="I36" s="22">
        <f t="shared" si="1"/>
        <v>44.509136798347086</v>
      </c>
      <c r="J36" s="22">
        <f t="shared" si="2"/>
        <v>45.947941146418721</v>
      </c>
      <c r="K36" s="19"/>
    </row>
    <row r="37" spans="1:11">
      <c r="A37" t="s">
        <v>139</v>
      </c>
      <c r="B37" s="3">
        <v>1884</v>
      </c>
      <c r="C37" s="4">
        <v>377201</v>
      </c>
      <c r="D37" s="4">
        <v>177316</v>
      </c>
      <c r="E37" s="4">
        <v>197089</v>
      </c>
      <c r="F37" s="3">
        <v>0</v>
      </c>
      <c r="G37" s="4">
        <v>2796</v>
      </c>
      <c r="H37" s="18">
        <f t="shared" si="0"/>
        <v>-19773</v>
      </c>
      <c r="I37" s="22">
        <f t="shared" si="1"/>
        <v>47.008358938603031</v>
      </c>
      <c r="J37" s="22">
        <f t="shared" si="2"/>
        <v>47.359410264285998</v>
      </c>
      <c r="K37" s="19"/>
    </row>
    <row r="38" spans="1:11">
      <c r="A38" t="s">
        <v>139</v>
      </c>
      <c r="B38" s="3">
        <v>1880</v>
      </c>
      <c r="C38" s="4">
        <v>322668</v>
      </c>
      <c r="D38" s="4">
        <v>105845</v>
      </c>
      <c r="E38" s="4">
        <v>183904</v>
      </c>
      <c r="F38" s="3">
        <v>0</v>
      </c>
      <c r="G38" s="4">
        <v>32919</v>
      </c>
      <c r="H38" s="18">
        <f t="shared" si="0"/>
        <v>-78059</v>
      </c>
      <c r="I38" s="22">
        <f t="shared" si="1"/>
        <v>32.803066929475499</v>
      </c>
      <c r="J38" s="22">
        <f t="shared" si="2"/>
        <v>36.52989311438521</v>
      </c>
      <c r="K38" s="19"/>
    </row>
    <row r="39" spans="1:11">
      <c r="A39" t="s">
        <v>139</v>
      </c>
      <c r="B39" s="3">
        <v>1876</v>
      </c>
      <c r="C39" s="4">
        <v>292878</v>
      </c>
      <c r="D39" s="4">
        <v>112121</v>
      </c>
      <c r="E39" s="4">
        <v>171326</v>
      </c>
      <c r="F39" s="3">
        <v>0</v>
      </c>
      <c r="G39" s="4">
        <v>9431</v>
      </c>
      <c r="H39" s="18">
        <f t="shared" si="0"/>
        <v>-59205</v>
      </c>
      <c r="I39" s="22">
        <f t="shared" si="1"/>
        <v>38.282493051714368</v>
      </c>
      <c r="J39" s="22">
        <f t="shared" si="2"/>
        <v>39.556248610851412</v>
      </c>
      <c r="K39" s="19"/>
    </row>
    <row r="40" spans="1:11">
      <c r="B40" s="3">
        <v>1872</v>
      </c>
      <c r="C40" s="4">
        <v>216365</v>
      </c>
      <c r="D40" s="4">
        <v>71189</v>
      </c>
      <c r="E40" s="4">
        <v>131566</v>
      </c>
      <c r="F40" s="3">
        <v>0</v>
      </c>
      <c r="G40" s="4">
        <v>13610</v>
      </c>
      <c r="H40" s="18">
        <f t="shared" si="0"/>
        <v>-60377</v>
      </c>
      <c r="I40" s="22">
        <f t="shared" si="1"/>
        <v>32.902271624338503</v>
      </c>
      <c r="J40" s="22">
        <f t="shared" si="2"/>
        <v>35.110848067865156</v>
      </c>
      <c r="K40" s="19"/>
    </row>
    <row r="41" spans="1:11">
      <c r="B41" s="3">
        <v>1868</v>
      </c>
      <c r="C41" s="4">
        <v>194439</v>
      </c>
      <c r="D41" s="4">
        <v>74040</v>
      </c>
      <c r="E41" s="4">
        <v>120399</v>
      </c>
      <c r="F41" s="3">
        <v>0</v>
      </c>
      <c r="G41" s="3">
        <v>0</v>
      </c>
      <c r="H41" s="18">
        <f t="shared" si="0"/>
        <v>-46359</v>
      </c>
      <c r="I41" s="22">
        <f t="shared" si="1"/>
        <v>38.078780491568047</v>
      </c>
      <c r="J41" s="22">
        <f t="shared" si="2"/>
        <v>38.078780491568047</v>
      </c>
      <c r="K41" s="19"/>
    </row>
    <row r="42" spans="1:11">
      <c r="B42" s="3">
        <v>1864</v>
      </c>
      <c r="C42" s="4">
        <v>138025</v>
      </c>
      <c r="D42" s="4">
        <v>49525</v>
      </c>
      <c r="E42" s="4">
        <v>88500</v>
      </c>
      <c r="F42" s="3">
        <v>0</v>
      </c>
      <c r="G42" s="3">
        <v>0</v>
      </c>
      <c r="H42" s="18">
        <f t="shared" si="0"/>
        <v>-38975</v>
      </c>
      <c r="I42" s="22">
        <f t="shared" si="1"/>
        <v>35.881180945480892</v>
      </c>
      <c r="J42" s="22">
        <f t="shared" si="2"/>
        <v>35.881180945480892</v>
      </c>
      <c r="K42" s="19"/>
    </row>
    <row r="43" spans="1:11">
      <c r="B43" s="3">
        <v>1860</v>
      </c>
      <c r="C43" s="4">
        <v>128739</v>
      </c>
      <c r="D43" s="4">
        <v>55639</v>
      </c>
      <c r="E43" s="4">
        <v>70302</v>
      </c>
      <c r="F43" s="4">
        <v>1035</v>
      </c>
      <c r="G43" s="4">
        <v>1763</v>
      </c>
      <c r="H43" s="18">
        <f t="shared" si="0"/>
        <v>-14663</v>
      </c>
      <c r="I43" s="22">
        <f t="shared" si="1"/>
        <v>43.218449731627558</v>
      </c>
      <c r="J43" s="22">
        <f t="shared" si="2"/>
        <v>44.178623323619789</v>
      </c>
      <c r="K43" s="19"/>
    </row>
    <row r="44" spans="1:11">
      <c r="B44" s="3">
        <v>1856</v>
      </c>
      <c r="C44" s="4">
        <v>92310</v>
      </c>
      <c r="D44" s="4">
        <v>37568</v>
      </c>
      <c r="E44" s="4">
        <v>45073</v>
      </c>
      <c r="F44" s="4">
        <v>9669</v>
      </c>
      <c r="G44" s="3">
        <v>0</v>
      </c>
      <c r="H44" s="18">
        <f t="shared" si="0"/>
        <v>-7505</v>
      </c>
      <c r="I44" s="22">
        <f t="shared" si="1"/>
        <v>40.697649225436031</v>
      </c>
      <c r="J44" s="22">
        <f t="shared" si="2"/>
        <v>45.45927566220157</v>
      </c>
      <c r="K44" s="19"/>
    </row>
  </sheetData>
  <sheetCalcPr fullCalcOnLoad="1"/>
  <mergeCells count="1">
    <mergeCell ref="B2:K2"/>
  </mergeCells>
  <phoneticPr fontId="3" type="noConversion"/>
  <conditionalFormatting sqref="H4:J44">
    <cfRule type="cellIs" dxfId="5" priority="0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44"/>
  <sheetViews>
    <sheetView showGridLines="0" zoomScale="150" workbookViewId="0">
      <selection activeCell="H4" sqref="H4:H44"/>
    </sheetView>
  </sheetViews>
  <sheetFormatPr baseColWidth="10" defaultRowHeight="18"/>
  <cols>
    <col min="11" max="11" width="30.42578125" customWidth="1"/>
  </cols>
  <sheetData>
    <row r="2" spans="1:11" ht="25">
      <c r="B2" s="23" t="s">
        <v>102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54">
      <c r="B3" s="5" t="s">
        <v>174</v>
      </c>
      <c r="C3" s="5" t="s">
        <v>175</v>
      </c>
      <c r="D3" s="26" t="s">
        <v>176</v>
      </c>
      <c r="E3" s="7" t="s">
        <v>177</v>
      </c>
      <c r="F3" s="5" t="s">
        <v>178</v>
      </c>
      <c r="G3" s="10" t="s">
        <v>97</v>
      </c>
      <c r="H3" s="6" t="s">
        <v>98</v>
      </c>
      <c r="I3" s="6" t="s">
        <v>99</v>
      </c>
      <c r="J3" s="6" t="s">
        <v>100</v>
      </c>
      <c r="K3" s="11" t="s">
        <v>101</v>
      </c>
    </row>
    <row r="4" spans="1:11">
      <c r="B4" s="3">
        <v>2016</v>
      </c>
      <c r="C4" s="20">
        <v>744296</v>
      </c>
      <c r="D4" s="20">
        <v>348526</v>
      </c>
      <c r="E4" s="20">
        <v>345790</v>
      </c>
      <c r="F4" s="20">
        <v>1064</v>
      </c>
      <c r="G4" s="20">
        <v>48916</v>
      </c>
      <c r="H4" s="20">
        <f>D4-E4</f>
        <v>2736</v>
      </c>
      <c r="I4" s="27">
        <f>(D4/C4)*100</f>
        <v>46.826262669690557</v>
      </c>
      <c r="J4" s="27">
        <f>(D4/(D4+E4))*100</f>
        <v>50.197028442380699</v>
      </c>
      <c r="K4" s="19"/>
    </row>
    <row r="5" spans="1:11">
      <c r="A5" t="s">
        <v>139</v>
      </c>
      <c r="B5" s="3">
        <v>2012</v>
      </c>
      <c r="C5" s="20">
        <v>710972</v>
      </c>
      <c r="D5" s="20">
        <v>369561</v>
      </c>
      <c r="E5" s="20">
        <v>329918</v>
      </c>
      <c r="F5" s="20">
        <v>0</v>
      </c>
      <c r="G5" s="20">
        <v>11493</v>
      </c>
      <c r="H5" s="20">
        <f t="shared" ref="H5:H44" si="0">D5-E5</f>
        <v>39643</v>
      </c>
      <c r="I5" s="27">
        <f t="shared" ref="I5:I44" si="1">(D5/C5)*100</f>
        <v>51.979684150711982</v>
      </c>
      <c r="J5" s="27">
        <f t="shared" ref="J5:J44" si="2">(D5/(D5+E5))*100</f>
        <v>52.833751978258107</v>
      </c>
      <c r="K5" s="19"/>
    </row>
    <row r="6" spans="1:11">
      <c r="A6" t="s">
        <v>139</v>
      </c>
      <c r="B6" s="3">
        <v>2008</v>
      </c>
      <c r="C6" s="20">
        <v>710970</v>
      </c>
      <c r="D6" s="20">
        <v>384826</v>
      </c>
      <c r="E6" s="20">
        <v>316534</v>
      </c>
      <c r="F6" s="20">
        <v>0</v>
      </c>
      <c r="G6" s="20">
        <v>9610</v>
      </c>
      <c r="H6" s="20">
        <f t="shared" si="0"/>
        <v>68292</v>
      </c>
      <c r="I6" s="27">
        <f t="shared" si="1"/>
        <v>54.126897056134581</v>
      </c>
      <c r="J6" s="27">
        <f t="shared" si="2"/>
        <v>54.868541120109505</v>
      </c>
      <c r="K6" s="19"/>
    </row>
    <row r="7" spans="1:11">
      <c r="A7" t="s">
        <v>139</v>
      </c>
      <c r="B7" s="3">
        <v>2004</v>
      </c>
      <c r="C7" s="20">
        <v>677738</v>
      </c>
      <c r="D7" s="20">
        <v>340511</v>
      </c>
      <c r="E7" s="20">
        <v>331237</v>
      </c>
      <c r="F7" s="20">
        <v>0</v>
      </c>
      <c r="G7" s="20">
        <v>5990</v>
      </c>
      <c r="H7" s="20">
        <f t="shared" si="0"/>
        <v>9274</v>
      </c>
      <c r="I7" s="27">
        <f t="shared" si="1"/>
        <v>50.242276513933113</v>
      </c>
      <c r="J7" s="27">
        <f t="shared" si="2"/>
        <v>50.690288620137316</v>
      </c>
      <c r="K7" s="19"/>
    </row>
    <row r="8" spans="1:11">
      <c r="A8" t="s">
        <v>139</v>
      </c>
      <c r="B8" s="3">
        <v>2000</v>
      </c>
      <c r="C8" s="20">
        <v>569081</v>
      </c>
      <c r="D8" s="20">
        <v>266348</v>
      </c>
      <c r="E8" s="20">
        <v>273559</v>
      </c>
      <c r="F8" s="20">
        <v>22198</v>
      </c>
      <c r="G8" s="20">
        <v>6976</v>
      </c>
      <c r="H8" s="20">
        <f t="shared" si="0"/>
        <v>-7211</v>
      </c>
      <c r="I8" s="27">
        <f t="shared" si="1"/>
        <v>46.803179160787309</v>
      </c>
      <c r="J8" s="27">
        <f t="shared" si="2"/>
        <v>49.332199804781197</v>
      </c>
      <c r="K8" s="19" t="s">
        <v>136</v>
      </c>
    </row>
    <row r="9" spans="1:11">
      <c r="A9" t="s">
        <v>139</v>
      </c>
      <c r="B9" s="3">
        <v>1996</v>
      </c>
      <c r="C9" s="20">
        <v>499175</v>
      </c>
      <c r="D9" s="20">
        <v>246214</v>
      </c>
      <c r="E9" s="20">
        <v>196532</v>
      </c>
      <c r="F9" s="20">
        <v>48390</v>
      </c>
      <c r="G9" s="20">
        <v>8039</v>
      </c>
      <c r="H9" s="20">
        <f t="shared" si="0"/>
        <v>49682</v>
      </c>
      <c r="I9" s="27">
        <f t="shared" si="1"/>
        <v>49.324184905093404</v>
      </c>
      <c r="J9" s="27">
        <f t="shared" si="2"/>
        <v>55.610666160733246</v>
      </c>
      <c r="K9" s="19" t="s">
        <v>148</v>
      </c>
    </row>
    <row r="10" spans="1:11">
      <c r="A10" t="s">
        <v>139</v>
      </c>
      <c r="B10" s="3">
        <v>1992</v>
      </c>
      <c r="C10" s="20">
        <v>537945</v>
      </c>
      <c r="D10" s="20">
        <v>209040</v>
      </c>
      <c r="E10" s="20">
        <v>202484</v>
      </c>
      <c r="F10" s="20">
        <v>121337</v>
      </c>
      <c r="G10" s="20">
        <v>5084</v>
      </c>
      <c r="H10" s="20">
        <f t="shared" si="0"/>
        <v>6556</v>
      </c>
      <c r="I10" s="27">
        <f t="shared" si="1"/>
        <v>38.858991160806397</v>
      </c>
      <c r="J10" s="27">
        <f t="shared" si="2"/>
        <v>50.796551355449502</v>
      </c>
      <c r="K10" s="19" t="s">
        <v>148</v>
      </c>
    </row>
    <row r="11" spans="1:11">
      <c r="A11" t="s">
        <v>139</v>
      </c>
      <c r="B11" s="3">
        <v>1988</v>
      </c>
      <c r="C11" s="20">
        <v>450525</v>
      </c>
      <c r="D11" s="20">
        <v>163696</v>
      </c>
      <c r="E11" s="20">
        <v>281537</v>
      </c>
      <c r="F11" s="20">
        <v>0</v>
      </c>
      <c r="G11" s="20">
        <v>5292</v>
      </c>
      <c r="H11" s="20">
        <f t="shared" si="0"/>
        <v>-117841</v>
      </c>
      <c r="I11" s="27">
        <f t="shared" si="1"/>
        <v>36.334498640474997</v>
      </c>
      <c r="J11" s="27">
        <f t="shared" si="2"/>
        <v>36.76636727286612</v>
      </c>
      <c r="K11" s="19"/>
    </row>
    <row r="12" spans="1:11">
      <c r="A12" t="s">
        <v>139</v>
      </c>
      <c r="B12" s="3">
        <v>1984</v>
      </c>
      <c r="C12" s="20">
        <v>388954</v>
      </c>
      <c r="D12" s="20">
        <v>120395</v>
      </c>
      <c r="E12" s="20">
        <v>267051</v>
      </c>
      <c r="F12" s="20">
        <v>0</v>
      </c>
      <c r="G12" s="20">
        <v>1508</v>
      </c>
      <c r="H12" s="20">
        <f t="shared" si="0"/>
        <v>-146656</v>
      </c>
      <c r="I12" s="27">
        <f t="shared" si="1"/>
        <v>30.953531780107674</v>
      </c>
      <c r="J12" s="27">
        <f t="shared" si="2"/>
        <v>31.07400773269049</v>
      </c>
      <c r="K12" s="19"/>
    </row>
    <row r="13" spans="1:11">
      <c r="A13" t="s">
        <v>139</v>
      </c>
      <c r="B13" s="3">
        <v>1980</v>
      </c>
      <c r="C13" s="20">
        <v>383999</v>
      </c>
      <c r="D13" s="20">
        <v>108864</v>
      </c>
      <c r="E13" s="20">
        <v>221705</v>
      </c>
      <c r="F13" s="20">
        <v>49693</v>
      </c>
      <c r="G13" s="20">
        <v>3737</v>
      </c>
      <c r="H13" s="20">
        <f t="shared" si="0"/>
        <v>-112841</v>
      </c>
      <c r="I13" s="27">
        <f t="shared" si="1"/>
        <v>28.350073828317264</v>
      </c>
      <c r="J13" s="27">
        <f t="shared" si="2"/>
        <v>32.932307627151971</v>
      </c>
      <c r="K13" s="19" t="s">
        <v>137</v>
      </c>
    </row>
    <row r="14" spans="1:11">
      <c r="A14" t="s">
        <v>139</v>
      </c>
      <c r="B14" s="3">
        <v>1976</v>
      </c>
      <c r="C14" s="20">
        <v>339618</v>
      </c>
      <c r="D14" s="20">
        <v>147635</v>
      </c>
      <c r="E14" s="20">
        <v>185935</v>
      </c>
      <c r="F14" s="20">
        <v>0</v>
      </c>
      <c r="G14" s="20">
        <v>6048</v>
      </c>
      <c r="H14" s="20">
        <f t="shared" si="0"/>
        <v>-38300</v>
      </c>
      <c r="I14" s="27">
        <f t="shared" si="1"/>
        <v>43.470899657850879</v>
      </c>
      <c r="J14" s="27">
        <f t="shared" si="2"/>
        <v>44.259076056000239</v>
      </c>
      <c r="K14" s="19"/>
    </row>
    <row r="15" spans="1:11">
      <c r="A15" t="s">
        <v>139</v>
      </c>
      <c r="B15" s="3">
        <v>1972</v>
      </c>
      <c r="C15" s="20">
        <v>334059</v>
      </c>
      <c r="D15" s="20">
        <v>116435</v>
      </c>
      <c r="E15" s="20">
        <v>213724</v>
      </c>
      <c r="F15" s="20">
        <v>0</v>
      </c>
      <c r="G15" s="20">
        <v>3900</v>
      </c>
      <c r="H15" s="20">
        <f t="shared" si="0"/>
        <v>-97289</v>
      </c>
      <c r="I15" s="27">
        <f t="shared" si="1"/>
        <v>34.854621489018406</v>
      </c>
      <c r="J15" s="27">
        <f t="shared" si="2"/>
        <v>35.266341368855613</v>
      </c>
      <c r="K15" s="19"/>
    </row>
    <row r="16" spans="1:11">
      <c r="A16" t="s">
        <v>139</v>
      </c>
      <c r="B16" s="3">
        <v>1968</v>
      </c>
      <c r="C16" s="20">
        <v>297299</v>
      </c>
      <c r="D16" s="20">
        <v>130589</v>
      </c>
      <c r="E16" s="20">
        <v>154903</v>
      </c>
      <c r="F16" s="20">
        <v>11173</v>
      </c>
      <c r="G16" s="20">
        <v>634</v>
      </c>
      <c r="H16" s="20">
        <f t="shared" si="0"/>
        <v>-24314</v>
      </c>
      <c r="I16" s="27">
        <f t="shared" si="1"/>
        <v>43.925139337838338</v>
      </c>
      <c r="J16" s="27">
        <f t="shared" si="2"/>
        <v>45.741737071441577</v>
      </c>
      <c r="K16" s="19" t="s">
        <v>166</v>
      </c>
    </row>
    <row r="17" spans="1:11">
      <c r="A17" t="s">
        <v>139</v>
      </c>
      <c r="B17" s="3">
        <v>1964</v>
      </c>
      <c r="C17" s="20">
        <v>288093</v>
      </c>
      <c r="D17" s="20">
        <v>184064</v>
      </c>
      <c r="E17" s="20">
        <v>104029</v>
      </c>
      <c r="F17" s="20">
        <v>0</v>
      </c>
      <c r="G17" s="20">
        <v>0</v>
      </c>
      <c r="H17" s="20">
        <f t="shared" si="0"/>
        <v>80035</v>
      </c>
      <c r="I17" s="27">
        <f t="shared" si="1"/>
        <v>63.890479810339016</v>
      </c>
      <c r="J17" s="27">
        <f t="shared" si="2"/>
        <v>63.890479810339016</v>
      </c>
      <c r="K17" s="19"/>
    </row>
    <row r="18" spans="1:11">
      <c r="A18" t="s">
        <v>139</v>
      </c>
      <c r="B18" s="3">
        <v>1960</v>
      </c>
      <c r="C18" s="20">
        <v>295761</v>
      </c>
      <c r="D18" s="20">
        <v>137772</v>
      </c>
      <c r="E18" s="20">
        <v>157989</v>
      </c>
      <c r="F18" s="20">
        <v>0</v>
      </c>
      <c r="G18" s="20">
        <v>0</v>
      </c>
      <c r="H18" s="20">
        <f t="shared" si="0"/>
        <v>-20217</v>
      </c>
      <c r="I18" s="27">
        <f t="shared" si="1"/>
        <v>46.582206578960715</v>
      </c>
      <c r="J18" s="27">
        <f t="shared" si="2"/>
        <v>46.582206578960715</v>
      </c>
      <c r="K18" s="19"/>
    </row>
    <row r="19" spans="1:11">
      <c r="A19" t="s">
        <v>139</v>
      </c>
      <c r="B19" s="3">
        <v>1956</v>
      </c>
      <c r="C19" s="20">
        <v>266994</v>
      </c>
      <c r="D19" s="20">
        <v>90364</v>
      </c>
      <c r="E19" s="20">
        <v>176519</v>
      </c>
      <c r="F19" s="20">
        <v>0</v>
      </c>
      <c r="G19" s="20">
        <v>111</v>
      </c>
      <c r="H19" s="20">
        <f t="shared" si="0"/>
        <v>-86155</v>
      </c>
      <c r="I19" s="27">
        <f t="shared" si="1"/>
        <v>33.84495531734796</v>
      </c>
      <c r="J19" s="27">
        <f t="shared" si="2"/>
        <v>33.859031860403249</v>
      </c>
      <c r="K19" s="19"/>
    </row>
    <row r="20" spans="1:11">
      <c r="A20" t="s">
        <v>139</v>
      </c>
      <c r="B20" s="3">
        <v>1952</v>
      </c>
      <c r="C20" s="20">
        <v>272950</v>
      </c>
      <c r="D20" s="20">
        <v>106663</v>
      </c>
      <c r="E20" s="20">
        <v>166287</v>
      </c>
      <c r="F20" s="20">
        <v>0</v>
      </c>
      <c r="G20" s="20">
        <v>0</v>
      </c>
      <c r="H20" s="20">
        <f t="shared" si="0"/>
        <v>-59624</v>
      </c>
      <c r="I20" s="27">
        <f t="shared" si="1"/>
        <v>39.077853086645909</v>
      </c>
      <c r="J20" s="27">
        <f t="shared" si="2"/>
        <v>39.077853086645909</v>
      </c>
      <c r="K20" s="19"/>
    </row>
    <row r="21" spans="1:11">
      <c r="A21" t="s">
        <v>139</v>
      </c>
      <c r="B21" s="3">
        <v>1948</v>
      </c>
      <c r="C21" s="20">
        <v>231440</v>
      </c>
      <c r="D21" s="20">
        <v>107995</v>
      </c>
      <c r="E21" s="20">
        <v>121299</v>
      </c>
      <c r="F21" s="20">
        <v>7</v>
      </c>
      <c r="G21" s="20">
        <v>2139</v>
      </c>
      <c r="H21" s="20">
        <f t="shared" si="0"/>
        <v>-13304</v>
      </c>
      <c r="I21" s="27">
        <f t="shared" si="1"/>
        <v>46.662201866574485</v>
      </c>
      <c r="J21" s="27">
        <f t="shared" si="2"/>
        <v>47.098921035875343</v>
      </c>
      <c r="K21" s="19"/>
    </row>
    <row r="22" spans="1:11">
      <c r="A22" t="s">
        <v>139</v>
      </c>
      <c r="B22" s="3">
        <v>1944</v>
      </c>
      <c r="C22" s="20">
        <v>229627</v>
      </c>
      <c r="D22" s="20">
        <v>119663</v>
      </c>
      <c r="E22" s="20">
        <v>109916</v>
      </c>
      <c r="F22" s="20">
        <v>0</v>
      </c>
      <c r="G22" s="20">
        <v>48</v>
      </c>
      <c r="H22" s="20">
        <f t="shared" si="0"/>
        <v>9747</v>
      </c>
      <c r="I22" s="27">
        <f t="shared" si="1"/>
        <v>52.111903216956193</v>
      </c>
      <c r="J22" s="27">
        <f t="shared" si="2"/>
        <v>52.122798688033313</v>
      </c>
      <c r="K22" s="19"/>
    </row>
    <row r="23" spans="1:11">
      <c r="A23" t="s">
        <v>139</v>
      </c>
      <c r="B23" s="3">
        <v>1940</v>
      </c>
      <c r="C23" s="20">
        <v>235419</v>
      </c>
      <c r="D23" s="20">
        <v>125292</v>
      </c>
      <c r="E23" s="20">
        <v>110127</v>
      </c>
      <c r="F23" s="20">
        <v>0</v>
      </c>
      <c r="G23" s="20">
        <v>0</v>
      </c>
      <c r="H23" s="20">
        <f t="shared" si="0"/>
        <v>15165</v>
      </c>
      <c r="I23" s="27">
        <f t="shared" si="1"/>
        <v>53.220853032253132</v>
      </c>
      <c r="J23" s="27">
        <f t="shared" si="2"/>
        <v>53.220853032253132</v>
      </c>
      <c r="K23" s="19"/>
    </row>
    <row r="24" spans="1:11">
      <c r="A24" t="s">
        <v>139</v>
      </c>
      <c r="B24" s="3">
        <v>1936</v>
      </c>
      <c r="C24" s="20">
        <v>218114</v>
      </c>
      <c r="D24" s="20">
        <v>108460</v>
      </c>
      <c r="E24" s="20">
        <v>104642</v>
      </c>
      <c r="F24" s="20">
        <v>0</v>
      </c>
      <c r="G24" s="20">
        <v>5012</v>
      </c>
      <c r="H24" s="20">
        <f t="shared" si="0"/>
        <v>3818</v>
      </c>
      <c r="I24" s="27">
        <f t="shared" si="1"/>
        <v>49.726289921784023</v>
      </c>
      <c r="J24" s="27">
        <f t="shared" si="2"/>
        <v>50.895815149552789</v>
      </c>
      <c r="K24" s="19"/>
    </row>
    <row r="25" spans="1:11">
      <c r="A25" t="s">
        <v>139</v>
      </c>
      <c r="B25" s="3">
        <v>1932</v>
      </c>
      <c r="C25" s="20">
        <v>205520</v>
      </c>
      <c r="D25" s="20">
        <v>100680</v>
      </c>
      <c r="E25" s="20">
        <v>103629</v>
      </c>
      <c r="F25" s="20">
        <v>0</v>
      </c>
      <c r="G25" s="20">
        <v>1211</v>
      </c>
      <c r="H25" s="20">
        <f t="shared" si="0"/>
        <v>-2949</v>
      </c>
      <c r="I25" s="27">
        <f t="shared" si="1"/>
        <v>48.987933047878549</v>
      </c>
      <c r="J25" s="27">
        <f t="shared" si="2"/>
        <v>49.278299047031702</v>
      </c>
      <c r="K25" s="19"/>
    </row>
    <row r="26" spans="1:11">
      <c r="A26" t="s">
        <v>139</v>
      </c>
      <c r="B26" s="3">
        <v>1928</v>
      </c>
      <c r="C26" s="20">
        <v>196757</v>
      </c>
      <c r="D26" s="20">
        <v>80715</v>
      </c>
      <c r="E26" s="20">
        <v>115404</v>
      </c>
      <c r="F26" s="20">
        <v>0</v>
      </c>
      <c r="G26" s="20">
        <v>638</v>
      </c>
      <c r="H26" s="20">
        <f t="shared" si="0"/>
        <v>-34689</v>
      </c>
      <c r="I26" s="27">
        <f t="shared" si="1"/>
        <v>41.022682801628406</v>
      </c>
      <c r="J26" s="27">
        <f t="shared" si="2"/>
        <v>41.15613479571077</v>
      </c>
      <c r="K26" s="19"/>
    </row>
    <row r="27" spans="1:11">
      <c r="A27" t="s">
        <v>139</v>
      </c>
      <c r="B27" s="3">
        <v>1924</v>
      </c>
      <c r="C27" s="20">
        <v>164769</v>
      </c>
      <c r="D27" s="20">
        <v>57201</v>
      </c>
      <c r="E27" s="20">
        <v>98575</v>
      </c>
      <c r="F27" s="20">
        <v>8993</v>
      </c>
      <c r="G27" s="20">
        <v>0</v>
      </c>
      <c r="H27" s="20">
        <f t="shared" si="0"/>
        <v>-41374</v>
      </c>
      <c r="I27" s="27">
        <f t="shared" si="1"/>
        <v>34.715874952205816</v>
      </c>
      <c r="J27" s="27">
        <f t="shared" si="2"/>
        <v>36.720033894823331</v>
      </c>
      <c r="K27" s="19" t="s">
        <v>138</v>
      </c>
    </row>
    <row r="28" spans="1:11">
      <c r="A28" t="s">
        <v>139</v>
      </c>
      <c r="B28" s="3">
        <v>1920</v>
      </c>
      <c r="C28" s="20">
        <v>159092</v>
      </c>
      <c r="D28" s="20">
        <v>62662</v>
      </c>
      <c r="E28" s="20">
        <v>95196</v>
      </c>
      <c r="F28" s="20">
        <v>0</v>
      </c>
      <c r="G28" s="20">
        <v>1234</v>
      </c>
      <c r="H28" s="20">
        <f t="shared" si="0"/>
        <v>-32534</v>
      </c>
      <c r="I28" s="27">
        <f t="shared" si="1"/>
        <v>39.387272772986698</v>
      </c>
      <c r="J28" s="27">
        <f t="shared" si="2"/>
        <v>39.695169076005016</v>
      </c>
      <c r="K28" s="19"/>
    </row>
    <row r="29" spans="1:11">
      <c r="A29" t="s">
        <v>139</v>
      </c>
      <c r="B29" s="3">
        <v>1916</v>
      </c>
      <c r="C29" s="20">
        <v>89127</v>
      </c>
      <c r="D29" s="20">
        <v>43781</v>
      </c>
      <c r="E29" s="20">
        <v>43725</v>
      </c>
      <c r="F29" s="20">
        <v>0</v>
      </c>
      <c r="G29" s="20">
        <v>1621</v>
      </c>
      <c r="H29" s="20">
        <f t="shared" si="0"/>
        <v>56</v>
      </c>
      <c r="I29" s="27">
        <f t="shared" si="1"/>
        <v>49.12203933712567</v>
      </c>
      <c r="J29" s="27">
        <f t="shared" si="2"/>
        <v>50.031997805864734</v>
      </c>
      <c r="K29" s="19"/>
    </row>
    <row r="30" spans="1:11">
      <c r="A30" t="s">
        <v>139</v>
      </c>
      <c r="B30" s="3">
        <v>1912</v>
      </c>
      <c r="C30" s="20">
        <v>87961</v>
      </c>
      <c r="D30" s="20">
        <v>34724</v>
      </c>
      <c r="E30" s="20">
        <v>32927</v>
      </c>
      <c r="F30" s="20">
        <v>17794</v>
      </c>
      <c r="G30" s="20">
        <v>2516</v>
      </c>
      <c r="H30" s="20">
        <f t="shared" si="0"/>
        <v>1797</v>
      </c>
      <c r="I30" s="27">
        <f t="shared" si="1"/>
        <v>39.476586214344991</v>
      </c>
      <c r="J30" s="27">
        <f t="shared" si="2"/>
        <v>51.328140012712296</v>
      </c>
      <c r="K30" s="19" t="s">
        <v>168</v>
      </c>
    </row>
    <row r="31" spans="1:11">
      <c r="A31" t="s">
        <v>139</v>
      </c>
      <c r="B31" s="3">
        <v>1908</v>
      </c>
      <c r="C31" s="20">
        <v>89600</v>
      </c>
      <c r="D31" s="20">
        <v>33655</v>
      </c>
      <c r="E31" s="20">
        <v>53149</v>
      </c>
      <c r="F31" s="20">
        <v>0</v>
      </c>
      <c r="G31" s="20">
        <v>2796</v>
      </c>
      <c r="H31" s="20">
        <f t="shared" si="0"/>
        <v>-19494</v>
      </c>
      <c r="I31" s="27">
        <f t="shared" si="1"/>
        <v>37.561383928571431</v>
      </c>
      <c r="J31" s="27">
        <f t="shared" si="2"/>
        <v>38.77125478088567</v>
      </c>
      <c r="K31" s="19"/>
    </row>
    <row r="32" spans="1:11">
      <c r="A32" t="s">
        <v>139</v>
      </c>
      <c r="B32" s="3">
        <v>1904</v>
      </c>
      <c r="C32" s="20">
        <v>90161</v>
      </c>
      <c r="D32" s="20">
        <v>34074</v>
      </c>
      <c r="E32" s="20">
        <v>54163</v>
      </c>
      <c r="F32" s="20">
        <v>0</v>
      </c>
      <c r="G32" s="20">
        <v>1924</v>
      </c>
      <c r="H32" s="20">
        <f t="shared" si="0"/>
        <v>-20089</v>
      </c>
      <c r="I32" s="27">
        <f t="shared" si="1"/>
        <v>37.792393606991936</v>
      </c>
      <c r="J32" s="27">
        <f t="shared" si="2"/>
        <v>38.61645341523397</v>
      </c>
      <c r="K32" s="19"/>
    </row>
    <row r="33" spans="1:11">
      <c r="A33" t="s">
        <v>139</v>
      </c>
      <c r="B33" s="3">
        <v>1900</v>
      </c>
      <c r="C33" s="20">
        <v>92364</v>
      </c>
      <c r="D33" s="20">
        <v>35489</v>
      </c>
      <c r="E33" s="20">
        <v>54799</v>
      </c>
      <c r="F33" s="20">
        <v>0</v>
      </c>
      <c r="G33" s="20">
        <v>2076</v>
      </c>
      <c r="H33" s="20">
        <f t="shared" si="0"/>
        <v>-19310</v>
      </c>
      <c r="I33" s="27">
        <f t="shared" si="1"/>
        <v>38.42297864969035</v>
      </c>
      <c r="J33" s="27">
        <f t="shared" si="2"/>
        <v>39.30644160907319</v>
      </c>
      <c r="K33" s="19"/>
    </row>
    <row r="34" spans="1:11">
      <c r="A34" t="s">
        <v>139</v>
      </c>
      <c r="B34" s="3">
        <v>1896</v>
      </c>
      <c r="C34" s="20">
        <v>83670</v>
      </c>
      <c r="D34" s="20">
        <v>21650</v>
      </c>
      <c r="E34" s="20">
        <v>57444</v>
      </c>
      <c r="F34" s="20">
        <v>0</v>
      </c>
      <c r="G34" s="20">
        <v>4576</v>
      </c>
      <c r="H34" s="20">
        <f t="shared" si="0"/>
        <v>-35794</v>
      </c>
      <c r="I34" s="27">
        <f t="shared" si="1"/>
        <v>25.875463128959002</v>
      </c>
      <c r="J34" s="27">
        <f t="shared" si="2"/>
        <v>27.372493488760206</v>
      </c>
      <c r="K34" s="19"/>
    </row>
    <row r="35" spans="1:11">
      <c r="A35" t="s">
        <v>139</v>
      </c>
      <c r="B35" s="3">
        <v>1892</v>
      </c>
      <c r="C35" s="20">
        <v>89329</v>
      </c>
      <c r="D35" s="20">
        <v>42081</v>
      </c>
      <c r="E35" s="20">
        <v>45658</v>
      </c>
      <c r="F35" s="20">
        <v>293</v>
      </c>
      <c r="G35" s="20">
        <v>1297</v>
      </c>
      <c r="H35" s="20">
        <f t="shared" si="0"/>
        <v>-3577</v>
      </c>
      <c r="I35" s="27">
        <f t="shared" si="1"/>
        <v>47.107882098758523</v>
      </c>
      <c r="J35" s="27">
        <f t="shared" si="2"/>
        <v>47.961567831864969</v>
      </c>
      <c r="K35" s="19"/>
    </row>
    <row r="36" spans="1:11">
      <c r="A36" t="s">
        <v>139</v>
      </c>
      <c r="B36" s="3">
        <v>1888</v>
      </c>
      <c r="C36" s="20">
        <v>90835</v>
      </c>
      <c r="D36" s="20">
        <v>43456</v>
      </c>
      <c r="E36" s="20">
        <v>45728</v>
      </c>
      <c r="F36" s="20">
        <v>0</v>
      </c>
      <c r="G36" s="20">
        <v>1651</v>
      </c>
      <c r="H36" s="20">
        <f t="shared" si="0"/>
        <v>-2272</v>
      </c>
      <c r="I36" s="27">
        <f t="shared" si="1"/>
        <v>47.840590080915945</v>
      </c>
      <c r="J36" s="27">
        <f t="shared" si="2"/>
        <v>48.726228919985651</v>
      </c>
      <c r="K36" s="19"/>
    </row>
    <row r="37" spans="1:11">
      <c r="A37" t="s">
        <v>139</v>
      </c>
      <c r="B37" s="3">
        <v>1884</v>
      </c>
      <c r="C37" s="20">
        <v>84586</v>
      </c>
      <c r="D37" s="20">
        <v>39198</v>
      </c>
      <c r="E37" s="20">
        <v>43254</v>
      </c>
      <c r="F37" s="20">
        <v>0</v>
      </c>
      <c r="G37" s="20">
        <v>2134</v>
      </c>
      <c r="H37" s="20">
        <f t="shared" si="0"/>
        <v>-4056</v>
      </c>
      <c r="I37" s="27">
        <f t="shared" si="1"/>
        <v>46.341002057078001</v>
      </c>
      <c r="J37" s="27">
        <f t="shared" si="2"/>
        <v>47.540387134332704</v>
      </c>
      <c r="K37" s="19"/>
    </row>
    <row r="38" spans="1:11">
      <c r="A38" t="s">
        <v>139</v>
      </c>
      <c r="B38" s="3">
        <v>1880</v>
      </c>
      <c r="C38" s="20">
        <v>86361</v>
      </c>
      <c r="D38" s="20">
        <v>40797</v>
      </c>
      <c r="E38" s="20">
        <v>44856</v>
      </c>
      <c r="F38" s="20">
        <v>0</v>
      </c>
      <c r="G38" s="20">
        <v>708</v>
      </c>
      <c r="H38" s="20">
        <f t="shared" si="0"/>
        <v>-4059</v>
      </c>
      <c r="I38" s="27">
        <f t="shared" si="1"/>
        <v>47.240073644353352</v>
      </c>
      <c r="J38" s="27">
        <f t="shared" si="2"/>
        <v>47.630555847430912</v>
      </c>
      <c r="K38" s="19"/>
    </row>
    <row r="39" spans="1:11">
      <c r="A39" t="s">
        <v>139</v>
      </c>
      <c r="B39" s="3">
        <v>1876</v>
      </c>
      <c r="C39" s="20">
        <v>80141</v>
      </c>
      <c r="D39" s="20">
        <v>38510</v>
      </c>
      <c r="E39" s="20">
        <v>41540</v>
      </c>
      <c r="F39" s="20">
        <v>0</v>
      </c>
      <c r="G39" s="20">
        <v>91</v>
      </c>
      <c r="H39" s="20">
        <f t="shared" si="0"/>
        <v>-3030</v>
      </c>
      <c r="I39" s="27">
        <f t="shared" si="1"/>
        <v>48.052806927789774</v>
      </c>
      <c r="J39" s="27">
        <f t="shared" si="2"/>
        <v>48.107432854465962</v>
      </c>
      <c r="K39" s="19"/>
    </row>
    <row r="40" spans="1:11">
      <c r="B40" s="3">
        <v>1872</v>
      </c>
      <c r="C40" s="20">
        <v>68906</v>
      </c>
      <c r="D40" s="20">
        <v>31425</v>
      </c>
      <c r="E40" s="20">
        <v>37168</v>
      </c>
      <c r="F40" s="20">
        <v>0</v>
      </c>
      <c r="G40" s="20">
        <v>313</v>
      </c>
      <c r="H40" s="20">
        <f t="shared" si="0"/>
        <v>-5743</v>
      </c>
      <c r="I40" s="27">
        <f t="shared" si="1"/>
        <v>45.605607639392801</v>
      </c>
      <c r="J40" s="27">
        <f t="shared" si="2"/>
        <v>45.813712769524592</v>
      </c>
      <c r="K40" s="19"/>
    </row>
    <row r="41" spans="1:11">
      <c r="B41" s="3">
        <v>1868</v>
      </c>
      <c r="C41" s="20">
        <v>68304</v>
      </c>
      <c r="D41" s="20">
        <v>30575</v>
      </c>
      <c r="E41" s="20">
        <v>37718</v>
      </c>
      <c r="F41" s="20">
        <v>0</v>
      </c>
      <c r="G41" s="20">
        <v>11</v>
      </c>
      <c r="H41" s="20">
        <f t="shared" si="0"/>
        <v>-7143</v>
      </c>
      <c r="I41" s="27">
        <f t="shared" si="1"/>
        <v>44.763117826188804</v>
      </c>
      <c r="J41" s="27">
        <f t="shared" si="2"/>
        <v>44.770327852049256</v>
      </c>
      <c r="K41" s="19"/>
    </row>
    <row r="42" spans="1:11">
      <c r="B42" s="3">
        <v>1864</v>
      </c>
      <c r="C42" s="20">
        <v>69630</v>
      </c>
      <c r="D42" s="20">
        <v>33034</v>
      </c>
      <c r="E42" s="20">
        <v>36596</v>
      </c>
      <c r="F42" s="20">
        <v>0</v>
      </c>
      <c r="G42" s="20">
        <v>0</v>
      </c>
      <c r="H42" s="20">
        <f t="shared" si="0"/>
        <v>-3562</v>
      </c>
      <c r="I42" s="27">
        <f t="shared" si="1"/>
        <v>47.442194456412466</v>
      </c>
      <c r="J42" s="27">
        <f t="shared" si="2"/>
        <v>47.442194456412466</v>
      </c>
      <c r="K42" s="19"/>
    </row>
    <row r="43" spans="1:11">
      <c r="B43" s="3">
        <v>1860</v>
      </c>
      <c r="C43" s="20">
        <v>65943</v>
      </c>
      <c r="D43" s="20">
        <v>25887</v>
      </c>
      <c r="E43" s="20">
        <v>37519</v>
      </c>
      <c r="F43" s="20">
        <v>2125</v>
      </c>
      <c r="G43" s="20">
        <v>412</v>
      </c>
      <c r="H43" s="20">
        <f t="shared" si="0"/>
        <v>-11632</v>
      </c>
      <c r="I43" s="27">
        <f t="shared" si="1"/>
        <v>39.256630726536557</v>
      </c>
      <c r="J43" s="27">
        <f t="shared" si="2"/>
        <v>40.827366495284359</v>
      </c>
      <c r="K43" s="19"/>
    </row>
    <row r="44" spans="1:11">
      <c r="B44" s="3">
        <v>1856</v>
      </c>
      <c r="C44" s="20">
        <v>69774</v>
      </c>
      <c r="D44" s="20">
        <v>31891</v>
      </c>
      <c r="E44" s="20">
        <v>37473</v>
      </c>
      <c r="F44" s="20">
        <v>410</v>
      </c>
      <c r="G44" s="20">
        <v>0</v>
      </c>
      <c r="H44" s="20">
        <f t="shared" si="0"/>
        <v>-5582</v>
      </c>
      <c r="I44" s="27">
        <f t="shared" si="1"/>
        <v>45.706136956459424</v>
      </c>
      <c r="J44" s="27">
        <f t="shared" si="2"/>
        <v>45.976298944697533</v>
      </c>
      <c r="K44" s="19"/>
    </row>
  </sheetData>
  <sheetCalcPr fullCalcOnLoad="1"/>
  <mergeCells count="1">
    <mergeCell ref="B2:K2"/>
  </mergeCells>
  <phoneticPr fontId="3" type="noConversion"/>
  <conditionalFormatting sqref="H4:J44">
    <cfRule type="cellIs" dxfId="3" priority="0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L42"/>
  <sheetViews>
    <sheetView showGridLines="0" zoomScale="125" workbookViewId="0">
      <selection activeCell="M31" sqref="M31"/>
    </sheetView>
  </sheetViews>
  <sheetFormatPr baseColWidth="10" defaultRowHeight="18"/>
  <cols>
    <col min="12" max="12" width="30.7109375" customWidth="1"/>
  </cols>
  <sheetData>
    <row r="2" spans="1:12" ht="36">
      <c r="C2" s="24" t="s">
        <v>104</v>
      </c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54">
      <c r="C3" s="5" t="s">
        <v>156</v>
      </c>
      <c r="D3" s="5" t="s">
        <v>157</v>
      </c>
      <c r="E3" s="6" t="s">
        <v>158</v>
      </c>
      <c r="F3" s="7" t="s">
        <v>159</v>
      </c>
      <c r="G3" s="10" t="s">
        <v>160</v>
      </c>
      <c r="H3" s="5" t="s">
        <v>161</v>
      </c>
      <c r="I3" s="6" t="s">
        <v>162</v>
      </c>
      <c r="J3" s="6" t="s">
        <v>106</v>
      </c>
      <c r="K3" s="6" t="s">
        <v>107</v>
      </c>
      <c r="L3" s="5" t="s">
        <v>163</v>
      </c>
    </row>
    <row r="4" spans="1:12">
      <c r="C4" s="3">
        <v>2016</v>
      </c>
      <c r="D4" s="21">
        <v>1125385</v>
      </c>
      <c r="E4" s="21">
        <v>539260</v>
      </c>
      <c r="F4" s="21">
        <v>512058</v>
      </c>
      <c r="G4" s="21">
        <v>0</v>
      </c>
      <c r="H4" s="21">
        <v>74067</v>
      </c>
      <c r="I4" s="21">
        <f>E4-F4</f>
        <v>27202</v>
      </c>
      <c r="J4" s="28">
        <f>(E4/D4)*100</f>
        <v>47.917823678119042</v>
      </c>
      <c r="K4" s="28">
        <f>(E4/(E4+F4))*100</f>
        <v>51.293709419985198</v>
      </c>
      <c r="L4" s="3"/>
    </row>
    <row r="5" spans="1:12">
      <c r="A5" t="s">
        <v>139</v>
      </c>
      <c r="B5" t="s">
        <v>139</v>
      </c>
      <c r="C5" s="3">
        <v>2012</v>
      </c>
      <c r="D5" s="21">
        <v>1014918</v>
      </c>
      <c r="E5" s="21">
        <v>531373</v>
      </c>
      <c r="F5" s="21">
        <v>463567</v>
      </c>
      <c r="G5" s="21">
        <v>0</v>
      </c>
      <c r="H5" s="21">
        <v>19978</v>
      </c>
      <c r="I5" s="21">
        <f t="shared" ref="I5:I42" si="0">E5-F5</f>
        <v>67806</v>
      </c>
      <c r="J5" s="28">
        <f t="shared" ref="J5:J42" si="1">(E5/D5)*100</f>
        <v>52.356249470400563</v>
      </c>
      <c r="K5" s="28">
        <f t="shared" ref="K5:K42" si="2">(E5/(E5+F5))*100</f>
        <v>53.407542163346534</v>
      </c>
      <c r="L5" s="3"/>
    </row>
    <row r="6" spans="1:12">
      <c r="A6" t="s">
        <v>139</v>
      </c>
      <c r="B6" t="s">
        <v>139</v>
      </c>
      <c r="C6" s="3">
        <v>2008</v>
      </c>
      <c r="D6" s="21">
        <v>967848</v>
      </c>
      <c r="E6" s="21">
        <v>533736</v>
      </c>
      <c r="F6" s="21">
        <v>412827</v>
      </c>
      <c r="G6" s="21">
        <v>0</v>
      </c>
      <c r="H6" s="21">
        <v>21285</v>
      </c>
      <c r="I6" s="21">
        <f t="shared" si="0"/>
        <v>120909</v>
      </c>
      <c r="J6" s="28">
        <f t="shared" si="1"/>
        <v>55.1466759243187</v>
      </c>
      <c r="K6" s="28">
        <f t="shared" si="2"/>
        <v>56.386738125196104</v>
      </c>
      <c r="L6" s="3"/>
    </row>
    <row r="7" spans="1:12">
      <c r="A7" t="s">
        <v>139</v>
      </c>
      <c r="B7" t="s">
        <v>139</v>
      </c>
      <c r="C7" s="3">
        <v>2004</v>
      </c>
      <c r="D7" s="21">
        <v>829587</v>
      </c>
      <c r="E7" s="21">
        <v>397190</v>
      </c>
      <c r="F7" s="21">
        <v>418690</v>
      </c>
      <c r="G7" s="21">
        <v>0</v>
      </c>
      <c r="H7" s="21">
        <v>13707</v>
      </c>
      <c r="I7" s="21">
        <f t="shared" si="0"/>
        <v>-21500</v>
      </c>
      <c r="J7" s="28">
        <f t="shared" si="1"/>
        <v>47.878040518957022</v>
      </c>
      <c r="K7" s="28">
        <f t="shared" si="2"/>
        <v>48.682404275138502</v>
      </c>
      <c r="L7" s="3"/>
    </row>
    <row r="8" spans="1:12">
      <c r="A8" t="s">
        <v>139</v>
      </c>
      <c r="B8" t="s">
        <v>139</v>
      </c>
      <c r="C8" s="3">
        <v>2000</v>
      </c>
      <c r="D8" s="21">
        <v>608970</v>
      </c>
      <c r="E8" s="21">
        <v>279978</v>
      </c>
      <c r="F8" s="21">
        <v>301575</v>
      </c>
      <c r="G8" s="21">
        <v>15008</v>
      </c>
      <c r="H8" s="21">
        <v>12409</v>
      </c>
      <c r="I8" s="21">
        <f t="shared" si="0"/>
        <v>-21597</v>
      </c>
      <c r="J8" s="28">
        <f t="shared" si="1"/>
        <v>45.975663825804226</v>
      </c>
      <c r="K8" s="28">
        <f t="shared" si="2"/>
        <v>48.143161500327572</v>
      </c>
      <c r="L8" s="3"/>
    </row>
    <row r="9" spans="1:12">
      <c r="A9" t="s">
        <v>139</v>
      </c>
      <c r="B9" t="s">
        <v>139</v>
      </c>
      <c r="C9" s="3">
        <v>1996</v>
      </c>
      <c r="D9" s="21">
        <v>464279</v>
      </c>
      <c r="E9" s="21">
        <v>203974</v>
      </c>
      <c r="F9" s="21">
        <v>199244</v>
      </c>
      <c r="G9" s="21">
        <v>43986</v>
      </c>
      <c r="H9" s="21">
        <v>17075</v>
      </c>
      <c r="I9" s="21">
        <f t="shared" si="0"/>
        <v>4730</v>
      </c>
      <c r="J9" s="28">
        <f t="shared" si="1"/>
        <v>43.933496884416485</v>
      </c>
      <c r="K9" s="28">
        <f t="shared" si="2"/>
        <v>50.586531355247033</v>
      </c>
      <c r="L9" s="3"/>
    </row>
    <row r="10" spans="1:12">
      <c r="A10" t="s">
        <v>139</v>
      </c>
      <c r="B10" t="s">
        <v>139</v>
      </c>
      <c r="C10" s="3">
        <v>1992</v>
      </c>
      <c r="D10" s="21">
        <v>506318</v>
      </c>
      <c r="E10" s="21">
        <v>189148</v>
      </c>
      <c r="F10" s="21">
        <v>175828</v>
      </c>
      <c r="G10" s="21">
        <v>132580</v>
      </c>
      <c r="H10" s="21">
        <v>8762</v>
      </c>
      <c r="I10" s="21">
        <f t="shared" si="0"/>
        <v>13320</v>
      </c>
      <c r="J10" s="28">
        <f t="shared" si="1"/>
        <v>37.35754999822246</v>
      </c>
      <c r="K10" s="28">
        <f t="shared" si="2"/>
        <v>51.824777519617726</v>
      </c>
      <c r="L10" s="3"/>
    </row>
    <row r="11" spans="1:12">
      <c r="A11" t="s">
        <v>139</v>
      </c>
      <c r="B11" t="s">
        <v>139</v>
      </c>
      <c r="C11" s="3">
        <v>1988</v>
      </c>
      <c r="D11" s="21">
        <v>350067</v>
      </c>
      <c r="E11" s="21">
        <v>132738</v>
      </c>
      <c r="F11" s="21">
        <v>206040</v>
      </c>
      <c r="G11" s="21">
        <v>0</v>
      </c>
      <c r="H11" s="21">
        <v>11289</v>
      </c>
      <c r="I11" s="21">
        <f t="shared" si="0"/>
        <v>-73302</v>
      </c>
      <c r="J11" s="28">
        <f t="shared" si="1"/>
        <v>37.917884290721496</v>
      </c>
      <c r="K11" s="28">
        <f t="shared" si="2"/>
        <v>39.18141083541434</v>
      </c>
      <c r="L11" s="3"/>
    </row>
    <row r="12" spans="1:12">
      <c r="A12" t="s">
        <v>139</v>
      </c>
      <c r="B12" t="s">
        <v>139</v>
      </c>
      <c r="C12" s="3">
        <v>1984</v>
      </c>
      <c r="D12" s="21">
        <v>286667</v>
      </c>
      <c r="E12" s="21">
        <v>91655</v>
      </c>
      <c r="F12" s="21">
        <v>188770</v>
      </c>
      <c r="G12" s="21">
        <v>0</v>
      </c>
      <c r="H12" s="21">
        <v>6242</v>
      </c>
      <c r="I12" s="21">
        <f t="shared" si="0"/>
        <v>-97115</v>
      </c>
      <c r="J12" s="28">
        <f t="shared" si="1"/>
        <v>31.972637241119489</v>
      </c>
      <c r="K12" s="28">
        <f t="shared" si="2"/>
        <v>32.68431844521708</v>
      </c>
      <c r="L12" s="3"/>
    </row>
    <row r="13" spans="1:12">
      <c r="A13" t="s">
        <v>139</v>
      </c>
      <c r="B13" t="s">
        <v>139</v>
      </c>
      <c r="C13" s="3">
        <v>1980</v>
      </c>
      <c r="D13" s="21">
        <v>247885</v>
      </c>
      <c r="E13" s="21">
        <v>66666</v>
      </c>
      <c r="F13" s="21">
        <v>155017</v>
      </c>
      <c r="G13" s="21">
        <v>17651</v>
      </c>
      <c r="H13" s="21">
        <v>8551</v>
      </c>
      <c r="I13" s="21">
        <f t="shared" si="0"/>
        <v>-88351</v>
      </c>
      <c r="J13" s="28">
        <f t="shared" si="1"/>
        <v>26.893922585069692</v>
      </c>
      <c r="K13" s="28">
        <f t="shared" si="2"/>
        <v>30.072671336999228</v>
      </c>
      <c r="L13" s="3"/>
    </row>
    <row r="14" spans="1:12">
      <c r="A14" t="s">
        <v>139</v>
      </c>
      <c r="B14" t="s">
        <v>139</v>
      </c>
      <c r="C14" s="3">
        <v>1976</v>
      </c>
      <c r="D14" s="21">
        <v>201876</v>
      </c>
      <c r="E14" s="21">
        <v>92479</v>
      </c>
      <c r="F14" s="21">
        <v>101273</v>
      </c>
      <c r="G14" s="21">
        <v>0</v>
      </c>
      <c r="H14" s="21">
        <v>8124</v>
      </c>
      <c r="I14" s="21">
        <f t="shared" si="0"/>
        <v>-8794</v>
      </c>
      <c r="J14" s="28">
        <f t="shared" si="1"/>
        <v>45.809804038122408</v>
      </c>
      <c r="K14" s="28">
        <f t="shared" si="2"/>
        <v>47.730604071183777</v>
      </c>
      <c r="L14" s="3"/>
    </row>
    <row r="15" spans="1:12">
      <c r="A15" t="s">
        <v>139</v>
      </c>
      <c r="B15" t="s">
        <v>139</v>
      </c>
      <c r="C15" s="3">
        <v>1972</v>
      </c>
      <c r="D15" s="21">
        <v>181766</v>
      </c>
      <c r="E15" s="21">
        <v>66016</v>
      </c>
      <c r="F15" s="21">
        <v>115750</v>
      </c>
      <c r="G15" s="21">
        <v>0</v>
      </c>
      <c r="H15" s="21">
        <v>0</v>
      </c>
      <c r="I15" s="21">
        <f t="shared" si="0"/>
        <v>-49734</v>
      </c>
      <c r="J15" s="28">
        <f t="shared" si="1"/>
        <v>36.319223617178132</v>
      </c>
      <c r="K15" s="28">
        <f t="shared" si="2"/>
        <v>36.319223617178132</v>
      </c>
      <c r="L15" s="3"/>
    </row>
    <row r="16" spans="1:12">
      <c r="A16" t="s">
        <v>139</v>
      </c>
      <c r="B16" t="s">
        <v>139</v>
      </c>
      <c r="C16" s="3">
        <v>1968</v>
      </c>
      <c r="D16" s="21">
        <v>154218</v>
      </c>
      <c r="E16" s="21">
        <v>60598</v>
      </c>
      <c r="F16" s="21">
        <v>73188</v>
      </c>
      <c r="G16" s="21">
        <v>20432</v>
      </c>
      <c r="H16" s="21">
        <v>0</v>
      </c>
      <c r="I16" s="21">
        <f t="shared" si="0"/>
        <v>-12590</v>
      </c>
      <c r="J16" s="28">
        <f t="shared" si="1"/>
        <v>39.293727061691889</v>
      </c>
      <c r="K16" s="28">
        <f t="shared" si="2"/>
        <v>45.294724410625925</v>
      </c>
      <c r="L16" s="3"/>
    </row>
    <row r="17" spans="1:12">
      <c r="A17" t="s">
        <v>139</v>
      </c>
      <c r="B17" t="s">
        <v>139</v>
      </c>
      <c r="C17" s="3">
        <v>1964</v>
      </c>
      <c r="D17" s="21">
        <v>135433</v>
      </c>
      <c r="E17" s="21">
        <v>79339</v>
      </c>
      <c r="F17" s="21">
        <v>56094</v>
      </c>
      <c r="G17" s="21">
        <v>0</v>
      </c>
      <c r="H17" s="21">
        <v>0</v>
      </c>
      <c r="I17" s="21">
        <f t="shared" si="0"/>
        <v>23245</v>
      </c>
      <c r="J17" s="28">
        <f t="shared" si="1"/>
        <v>58.581734141605082</v>
      </c>
      <c r="K17" s="28">
        <f t="shared" si="2"/>
        <v>58.581734141605082</v>
      </c>
      <c r="L17" s="3"/>
    </row>
    <row r="18" spans="1:12">
      <c r="A18" t="s">
        <v>139</v>
      </c>
      <c r="B18" t="s">
        <v>139</v>
      </c>
      <c r="C18" s="3">
        <v>1960</v>
      </c>
      <c r="D18" s="21">
        <v>107267</v>
      </c>
      <c r="E18" s="21">
        <v>54880</v>
      </c>
      <c r="F18" s="21">
        <v>52387</v>
      </c>
      <c r="G18" s="21">
        <v>0</v>
      </c>
      <c r="H18" s="21">
        <v>0</v>
      </c>
      <c r="I18" s="21">
        <f t="shared" si="0"/>
        <v>2493</v>
      </c>
      <c r="J18" s="28">
        <f t="shared" si="1"/>
        <v>51.162053567266732</v>
      </c>
      <c r="K18" s="28">
        <f t="shared" si="2"/>
        <v>51.162053567266732</v>
      </c>
      <c r="L18" s="3"/>
    </row>
    <row r="19" spans="1:12">
      <c r="A19" t="s">
        <v>139</v>
      </c>
      <c r="B19" t="s">
        <v>139</v>
      </c>
      <c r="C19" s="3">
        <v>1956</v>
      </c>
      <c r="D19" s="21">
        <v>96689</v>
      </c>
      <c r="E19" s="21">
        <v>40640</v>
      </c>
      <c r="F19" s="21">
        <v>56049</v>
      </c>
      <c r="G19" s="21">
        <v>0</v>
      </c>
      <c r="H19" s="21">
        <v>0</v>
      </c>
      <c r="I19" s="21">
        <f t="shared" si="0"/>
        <v>-15409</v>
      </c>
      <c r="J19" s="28">
        <f t="shared" si="1"/>
        <v>42.031668545542928</v>
      </c>
      <c r="K19" s="28">
        <f t="shared" si="2"/>
        <v>42.031668545542928</v>
      </c>
      <c r="L19" s="3"/>
    </row>
    <row r="20" spans="1:12">
      <c r="A20" t="s">
        <v>139</v>
      </c>
      <c r="B20" t="s">
        <v>139</v>
      </c>
      <c r="C20" s="3">
        <v>1952</v>
      </c>
      <c r="D20" s="21">
        <v>82190</v>
      </c>
      <c r="E20" s="21">
        <v>31688</v>
      </c>
      <c r="F20" s="21">
        <v>50502</v>
      </c>
      <c r="G20" s="21">
        <v>0</v>
      </c>
      <c r="H20" s="21">
        <v>0</v>
      </c>
      <c r="I20" s="21">
        <f t="shared" si="0"/>
        <v>-18814</v>
      </c>
      <c r="J20" s="28">
        <f t="shared" si="1"/>
        <v>38.554568682321452</v>
      </c>
      <c r="K20" s="28">
        <f t="shared" si="2"/>
        <v>38.554568682321452</v>
      </c>
      <c r="L20" s="3"/>
    </row>
    <row r="21" spans="1:12">
      <c r="A21" t="s">
        <v>139</v>
      </c>
      <c r="B21" t="s">
        <v>139</v>
      </c>
      <c r="C21" s="3">
        <v>1948</v>
      </c>
      <c r="D21" s="21">
        <v>62117</v>
      </c>
      <c r="E21" s="21">
        <v>31291</v>
      </c>
      <c r="F21" s="21">
        <v>29357</v>
      </c>
      <c r="G21" s="21">
        <v>0</v>
      </c>
      <c r="H21" s="21">
        <v>1469</v>
      </c>
      <c r="I21" s="21">
        <f t="shared" si="0"/>
        <v>1934</v>
      </c>
      <c r="J21" s="28">
        <f t="shared" si="1"/>
        <v>50.374293671619682</v>
      </c>
      <c r="K21" s="28">
        <f t="shared" si="2"/>
        <v>51.594446642923096</v>
      </c>
      <c r="L21" s="3"/>
    </row>
    <row r="22" spans="1:12">
      <c r="A22" t="s">
        <v>139</v>
      </c>
      <c r="B22" t="s">
        <v>139</v>
      </c>
      <c r="C22" s="3">
        <v>1944</v>
      </c>
      <c r="D22" s="21">
        <v>54234</v>
      </c>
      <c r="E22" s="21">
        <v>29623</v>
      </c>
      <c r="F22" s="21">
        <v>24611</v>
      </c>
      <c r="G22" s="21">
        <v>0</v>
      </c>
      <c r="H22" s="21">
        <v>0</v>
      </c>
      <c r="I22" s="21">
        <f t="shared" si="0"/>
        <v>5012</v>
      </c>
      <c r="J22" s="28">
        <f t="shared" si="1"/>
        <v>54.620717631006379</v>
      </c>
      <c r="K22" s="28">
        <f t="shared" si="2"/>
        <v>54.620717631006379</v>
      </c>
      <c r="L22" s="3"/>
    </row>
    <row r="23" spans="1:12">
      <c r="A23" t="s">
        <v>139</v>
      </c>
      <c r="B23" t="s">
        <v>139</v>
      </c>
      <c r="C23" s="3">
        <v>1940</v>
      </c>
      <c r="D23" s="21">
        <v>53174</v>
      </c>
      <c r="E23" s="21">
        <v>31945</v>
      </c>
      <c r="F23" s="21">
        <v>21229</v>
      </c>
      <c r="G23" s="21">
        <v>0</v>
      </c>
      <c r="H23" s="21">
        <v>0</v>
      </c>
      <c r="I23" s="21">
        <f t="shared" si="0"/>
        <v>10716</v>
      </c>
      <c r="J23" s="28">
        <f t="shared" si="1"/>
        <v>60.076353104900889</v>
      </c>
      <c r="K23" s="28">
        <f t="shared" si="2"/>
        <v>60.076353104900889</v>
      </c>
      <c r="L23" s="3"/>
    </row>
    <row r="24" spans="1:12">
      <c r="A24" t="s">
        <v>139</v>
      </c>
      <c r="B24" t="s">
        <v>139</v>
      </c>
      <c r="C24" s="3">
        <v>1936</v>
      </c>
      <c r="D24" s="21">
        <v>43848</v>
      </c>
      <c r="E24" s="21">
        <v>31925</v>
      </c>
      <c r="F24" s="21">
        <v>11923</v>
      </c>
      <c r="G24" s="21">
        <v>0</v>
      </c>
      <c r="H24" s="21">
        <v>0</v>
      </c>
      <c r="I24" s="21">
        <f t="shared" si="0"/>
        <v>20002</v>
      </c>
      <c r="J24" s="28">
        <f t="shared" si="1"/>
        <v>72.808337894544792</v>
      </c>
      <c r="K24" s="28">
        <f t="shared" si="2"/>
        <v>72.808337894544792</v>
      </c>
      <c r="L24" s="3"/>
    </row>
    <row r="25" spans="1:12">
      <c r="A25" t="s">
        <v>139</v>
      </c>
      <c r="B25" t="s">
        <v>139</v>
      </c>
      <c r="C25" s="3">
        <v>1932</v>
      </c>
      <c r="D25" s="21">
        <v>41430</v>
      </c>
      <c r="E25" s="21">
        <v>28756</v>
      </c>
      <c r="F25" s="21">
        <v>12674</v>
      </c>
      <c r="G25" s="21">
        <v>0</v>
      </c>
      <c r="H25" s="21">
        <v>0</v>
      </c>
      <c r="I25" s="21">
        <f t="shared" si="0"/>
        <v>16082</v>
      </c>
      <c r="J25" s="28">
        <f t="shared" si="1"/>
        <v>69.408641081342026</v>
      </c>
      <c r="K25" s="28">
        <f t="shared" si="2"/>
        <v>69.408641081342026</v>
      </c>
      <c r="L25" s="3"/>
    </row>
    <row r="26" spans="1:12">
      <c r="A26" t="s">
        <v>139</v>
      </c>
      <c r="B26" t="s">
        <v>139</v>
      </c>
      <c r="C26" s="3">
        <v>1928</v>
      </c>
      <c r="D26" s="21">
        <v>32417</v>
      </c>
      <c r="E26" s="21">
        <v>14090</v>
      </c>
      <c r="F26" s="21">
        <v>18327</v>
      </c>
      <c r="G26" s="21">
        <v>0</v>
      </c>
      <c r="H26" s="21">
        <v>0</v>
      </c>
      <c r="I26" s="21">
        <f t="shared" si="0"/>
        <v>-4237</v>
      </c>
      <c r="J26" s="28">
        <f t="shared" si="1"/>
        <v>43.464848690501896</v>
      </c>
      <c r="K26" s="28">
        <f t="shared" si="2"/>
        <v>43.464848690501896</v>
      </c>
      <c r="L26" s="3"/>
    </row>
    <row r="27" spans="1:12">
      <c r="A27" t="s">
        <v>139</v>
      </c>
      <c r="B27" t="s">
        <v>139</v>
      </c>
      <c r="C27" s="3">
        <v>1924</v>
      </c>
      <c r="D27" s="21">
        <v>26921</v>
      </c>
      <c r="E27" s="21">
        <v>5909</v>
      </c>
      <c r="F27" s="21">
        <v>11243</v>
      </c>
      <c r="G27" s="21">
        <v>9769</v>
      </c>
      <c r="H27" s="21">
        <v>0</v>
      </c>
      <c r="I27" s="21">
        <f t="shared" si="0"/>
        <v>-5334</v>
      </c>
      <c r="J27" s="28">
        <f t="shared" si="1"/>
        <v>21.949407525723412</v>
      </c>
      <c r="K27" s="28">
        <f t="shared" si="2"/>
        <v>34.450792910447767</v>
      </c>
      <c r="L27" s="3"/>
    </row>
    <row r="28" spans="1:12">
      <c r="A28" t="s">
        <v>139</v>
      </c>
      <c r="B28" t="s">
        <v>139</v>
      </c>
      <c r="C28" s="3">
        <v>1920</v>
      </c>
      <c r="D28" s="21">
        <v>27194</v>
      </c>
      <c r="E28" s="21">
        <v>9851</v>
      </c>
      <c r="F28" s="21">
        <v>15479</v>
      </c>
      <c r="G28" s="21">
        <v>0</v>
      </c>
      <c r="H28" s="21">
        <v>1864</v>
      </c>
      <c r="I28" s="21">
        <f t="shared" si="0"/>
        <v>-5628</v>
      </c>
      <c r="J28" s="28">
        <f t="shared" si="1"/>
        <v>36.224902552033541</v>
      </c>
      <c r="K28" s="28">
        <f t="shared" si="2"/>
        <v>38.890643505724434</v>
      </c>
      <c r="L28" s="3"/>
    </row>
    <row r="29" spans="1:12">
      <c r="A29" t="s">
        <v>139</v>
      </c>
      <c r="B29" t="s">
        <v>139</v>
      </c>
      <c r="C29" s="3">
        <v>1916</v>
      </c>
      <c r="D29" s="21">
        <v>33316</v>
      </c>
      <c r="E29" s="21">
        <v>17776</v>
      </c>
      <c r="F29" s="21">
        <v>12127</v>
      </c>
      <c r="G29" s="21">
        <v>0</v>
      </c>
      <c r="H29" s="21">
        <v>3413</v>
      </c>
      <c r="I29" s="21">
        <f t="shared" si="0"/>
        <v>5649</v>
      </c>
      <c r="J29" s="28">
        <f t="shared" si="1"/>
        <v>53.35574498739345</v>
      </c>
      <c r="K29" s="28">
        <f t="shared" si="2"/>
        <v>59.445540581212583</v>
      </c>
      <c r="L29" s="3"/>
    </row>
    <row r="30" spans="1:12">
      <c r="A30" t="s">
        <v>139</v>
      </c>
      <c r="B30" t="s">
        <v>139</v>
      </c>
      <c r="C30" s="3">
        <v>1912</v>
      </c>
      <c r="D30" s="21">
        <v>20115</v>
      </c>
      <c r="E30" s="21">
        <v>7986</v>
      </c>
      <c r="F30" s="21">
        <v>3196</v>
      </c>
      <c r="G30" s="21">
        <v>5620</v>
      </c>
      <c r="H30" s="21">
        <v>3313</v>
      </c>
      <c r="I30" s="21">
        <f t="shared" si="0"/>
        <v>4790</v>
      </c>
      <c r="J30" s="28">
        <f t="shared" si="1"/>
        <v>39.701715137956754</v>
      </c>
      <c r="K30" s="28">
        <f t="shared" si="2"/>
        <v>71.418350921123235</v>
      </c>
      <c r="L30" s="3"/>
    </row>
    <row r="31" spans="1:12">
      <c r="A31" t="s">
        <v>139</v>
      </c>
      <c r="B31" t="s">
        <v>139</v>
      </c>
      <c r="C31" s="3">
        <v>1908</v>
      </c>
      <c r="D31" s="21">
        <v>24526</v>
      </c>
      <c r="E31" s="21">
        <v>11212</v>
      </c>
      <c r="F31" s="21">
        <v>10775</v>
      </c>
      <c r="G31" s="21">
        <v>0</v>
      </c>
      <c r="H31" s="21">
        <v>2539</v>
      </c>
      <c r="I31" s="21">
        <f t="shared" si="0"/>
        <v>437</v>
      </c>
      <c r="J31" s="28">
        <f t="shared" si="1"/>
        <v>45.714751692081876</v>
      </c>
      <c r="K31" s="28">
        <f t="shared" si="2"/>
        <v>50.993769045344969</v>
      </c>
      <c r="L31" s="3"/>
    </row>
    <row r="32" spans="1:12">
      <c r="A32" t="s">
        <v>139</v>
      </c>
      <c r="B32" t="s">
        <v>139</v>
      </c>
      <c r="C32" s="3">
        <v>1904</v>
      </c>
      <c r="D32" s="21">
        <v>12115</v>
      </c>
      <c r="E32" s="21">
        <v>3982</v>
      </c>
      <c r="F32" s="21">
        <v>6864</v>
      </c>
      <c r="G32" s="21">
        <v>0</v>
      </c>
      <c r="H32" s="21">
        <v>1269</v>
      </c>
      <c r="I32" s="21">
        <f t="shared" si="0"/>
        <v>-2882</v>
      </c>
      <c r="J32" s="28">
        <f t="shared" si="1"/>
        <v>32.868345026826248</v>
      </c>
      <c r="K32" s="28">
        <f t="shared" si="2"/>
        <v>36.713995943204871</v>
      </c>
      <c r="L32" s="3"/>
    </row>
    <row r="33" spans="1:12">
      <c r="A33" t="s">
        <v>139</v>
      </c>
      <c r="B33" t="s">
        <v>139</v>
      </c>
      <c r="C33" s="3">
        <v>1900</v>
      </c>
      <c r="D33" s="21">
        <v>10196</v>
      </c>
      <c r="E33" s="21">
        <v>6347</v>
      </c>
      <c r="F33" s="21">
        <v>3849</v>
      </c>
      <c r="G33" s="21">
        <v>0</v>
      </c>
      <c r="H33" s="21">
        <v>0</v>
      </c>
      <c r="I33" s="21">
        <f t="shared" si="0"/>
        <v>2498</v>
      </c>
      <c r="J33" s="28">
        <f t="shared" si="1"/>
        <v>62.249901922322479</v>
      </c>
      <c r="K33" s="28">
        <f t="shared" si="2"/>
        <v>62.249901922322479</v>
      </c>
      <c r="L33" s="3"/>
    </row>
    <row r="34" spans="1:12">
      <c r="A34" t="s">
        <v>139</v>
      </c>
      <c r="C34" s="3">
        <v>1896</v>
      </c>
      <c r="D34" s="21">
        <v>10314</v>
      </c>
      <c r="E34" s="21">
        <v>8376</v>
      </c>
      <c r="F34" s="21">
        <v>1938</v>
      </c>
      <c r="G34" s="21">
        <v>0</v>
      </c>
      <c r="H34" s="21">
        <v>0</v>
      </c>
      <c r="I34" s="21">
        <f t="shared" si="0"/>
        <v>6438</v>
      </c>
      <c r="J34" s="28">
        <f t="shared" si="1"/>
        <v>81.210005817335656</v>
      </c>
      <c r="K34" s="28">
        <f t="shared" si="2"/>
        <v>81.210005817335656</v>
      </c>
      <c r="L34" s="3"/>
    </row>
    <row r="35" spans="1:12">
      <c r="A35" t="s">
        <v>139</v>
      </c>
      <c r="C35" s="3">
        <v>1892</v>
      </c>
      <c r="D35" s="21">
        <v>10878</v>
      </c>
      <c r="E35" s="21">
        <v>714</v>
      </c>
      <c r="F35" s="21">
        <v>2811</v>
      </c>
      <c r="G35" s="21">
        <v>7264</v>
      </c>
      <c r="H35" s="21">
        <v>89</v>
      </c>
      <c r="I35" s="21">
        <f t="shared" si="0"/>
        <v>-2097</v>
      </c>
      <c r="J35" s="28">
        <f t="shared" si="1"/>
        <v>6.563706563706563</v>
      </c>
      <c r="K35" s="28">
        <f t="shared" si="2"/>
        <v>20.25531914893617</v>
      </c>
      <c r="L35" s="3"/>
    </row>
    <row r="36" spans="1:12">
      <c r="A36" t="s">
        <v>139</v>
      </c>
      <c r="B36" t="s">
        <v>139</v>
      </c>
      <c r="C36" s="3">
        <v>1888</v>
      </c>
      <c r="D36" s="21">
        <v>12278</v>
      </c>
      <c r="E36" s="21">
        <v>5149</v>
      </c>
      <c r="F36" s="21">
        <v>7088</v>
      </c>
      <c r="G36" s="21">
        <v>0</v>
      </c>
      <c r="H36" s="21">
        <v>41</v>
      </c>
      <c r="I36" s="21">
        <f t="shared" si="0"/>
        <v>-1939</v>
      </c>
      <c r="J36" s="28">
        <f t="shared" si="1"/>
        <v>41.936797524026716</v>
      </c>
      <c r="K36" s="28">
        <f t="shared" si="2"/>
        <v>42.07730652937812</v>
      </c>
      <c r="L36" s="3"/>
    </row>
    <row r="37" spans="1:12">
      <c r="A37" t="s">
        <v>139</v>
      </c>
      <c r="B37" t="s">
        <v>139</v>
      </c>
      <c r="C37" s="3">
        <v>1884</v>
      </c>
      <c r="D37" s="21">
        <v>12797</v>
      </c>
      <c r="E37" s="21">
        <v>5578</v>
      </c>
      <c r="F37" s="21">
        <v>7193</v>
      </c>
      <c r="G37" s="21">
        <v>0</v>
      </c>
      <c r="H37" s="21">
        <v>26</v>
      </c>
      <c r="I37" s="21">
        <f t="shared" si="0"/>
        <v>-1615</v>
      </c>
      <c r="J37" s="28">
        <f t="shared" si="1"/>
        <v>43.588341017425961</v>
      </c>
      <c r="K37" s="28">
        <f t="shared" si="2"/>
        <v>43.677080886383216</v>
      </c>
      <c r="L37" s="3"/>
    </row>
    <row r="38" spans="1:12">
      <c r="A38" t="s">
        <v>139</v>
      </c>
      <c r="B38" t="s">
        <v>139</v>
      </c>
      <c r="C38" s="3">
        <v>1880</v>
      </c>
      <c r="D38" s="21">
        <v>18345</v>
      </c>
      <c r="E38" s="21">
        <v>9613</v>
      </c>
      <c r="F38" s="21">
        <v>8732</v>
      </c>
      <c r="G38" s="21">
        <v>0</v>
      </c>
      <c r="H38" s="21">
        <v>0</v>
      </c>
      <c r="I38" s="21">
        <f t="shared" si="0"/>
        <v>881</v>
      </c>
      <c r="J38" s="28">
        <f t="shared" si="1"/>
        <v>52.40119923684928</v>
      </c>
      <c r="K38" s="28">
        <f t="shared" si="2"/>
        <v>52.40119923684928</v>
      </c>
      <c r="L38" s="3"/>
    </row>
    <row r="39" spans="1:12">
      <c r="A39" t="s">
        <v>139</v>
      </c>
      <c r="B39" t="s">
        <v>139</v>
      </c>
      <c r="C39" s="3">
        <v>1876</v>
      </c>
      <c r="D39" s="21">
        <v>19691</v>
      </c>
      <c r="E39" s="21">
        <v>9308</v>
      </c>
      <c r="F39" s="21">
        <v>10383</v>
      </c>
      <c r="G39" s="21">
        <v>0</v>
      </c>
      <c r="H39" s="21">
        <v>0</v>
      </c>
      <c r="I39" s="21">
        <f t="shared" si="0"/>
        <v>-1075</v>
      </c>
      <c r="J39" s="28">
        <f t="shared" si="1"/>
        <v>47.270326545122138</v>
      </c>
      <c r="K39" s="28">
        <f t="shared" si="2"/>
        <v>47.270326545122138</v>
      </c>
      <c r="L39" s="3"/>
    </row>
    <row r="40" spans="1:12">
      <c r="A40" t="s">
        <v>139</v>
      </c>
      <c r="C40" s="3">
        <v>1872</v>
      </c>
      <c r="D40" s="21">
        <v>14649</v>
      </c>
      <c r="E40" s="21">
        <v>6236</v>
      </c>
      <c r="F40" s="21">
        <v>8413</v>
      </c>
      <c r="G40" s="21">
        <v>0</v>
      </c>
      <c r="H40" s="21">
        <v>0</v>
      </c>
      <c r="I40" s="21">
        <f t="shared" si="0"/>
        <v>-2177</v>
      </c>
      <c r="J40" s="28">
        <f t="shared" si="1"/>
        <v>42.569458666120553</v>
      </c>
      <c r="K40" s="28">
        <f t="shared" si="2"/>
        <v>42.569458666120553</v>
      </c>
      <c r="L40" s="3"/>
    </row>
    <row r="41" spans="1:12">
      <c r="A41" t="s">
        <v>139</v>
      </c>
      <c r="C41" s="3">
        <v>1868</v>
      </c>
      <c r="D41" s="21">
        <v>11698</v>
      </c>
      <c r="E41" s="21">
        <v>5218</v>
      </c>
      <c r="F41" s="21">
        <v>6480</v>
      </c>
      <c r="G41" s="21">
        <v>0</v>
      </c>
      <c r="H41" s="21">
        <v>0</v>
      </c>
      <c r="I41" s="21">
        <f t="shared" si="0"/>
        <v>-1262</v>
      </c>
      <c r="J41" s="28">
        <f t="shared" si="1"/>
        <v>44.605915541118144</v>
      </c>
      <c r="K41" s="28">
        <f t="shared" si="2"/>
        <v>44.605915541118144</v>
      </c>
      <c r="L41" s="3"/>
    </row>
    <row r="42" spans="1:12">
      <c r="A42" t="s">
        <v>139</v>
      </c>
      <c r="C42" s="3">
        <v>1864</v>
      </c>
      <c r="D42" s="21">
        <v>16420</v>
      </c>
      <c r="E42" s="21">
        <v>6594</v>
      </c>
      <c r="F42" s="21">
        <v>9826</v>
      </c>
      <c r="G42" s="21">
        <v>0</v>
      </c>
      <c r="H42" s="21">
        <v>0</v>
      </c>
      <c r="I42" s="21">
        <f t="shared" si="0"/>
        <v>-3232</v>
      </c>
      <c r="J42" s="28">
        <f t="shared" si="1"/>
        <v>40.158343483556635</v>
      </c>
      <c r="K42" s="28">
        <f t="shared" si="2"/>
        <v>40.158343483556635</v>
      </c>
      <c r="L42" s="3"/>
    </row>
  </sheetData>
  <sheetCalcPr fullCalcOnLoad="1"/>
  <mergeCells count="1">
    <mergeCell ref="C2:L2"/>
  </mergeCells>
  <phoneticPr fontId="3" type="noConversion"/>
  <conditionalFormatting sqref="I4:K42">
    <cfRule type="cellIs" dxfId="2" priority="0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L42"/>
  <sheetViews>
    <sheetView showGridLines="0" zoomScale="125" workbookViewId="0">
      <selection activeCell="L16" sqref="L16:L22"/>
    </sheetView>
  </sheetViews>
  <sheetFormatPr baseColWidth="10" defaultRowHeight="18"/>
  <cols>
    <col min="11" max="11" width="24.28515625" customWidth="1"/>
  </cols>
  <sheetData>
    <row r="3" spans="2:11" ht="25">
      <c r="B3" s="23" t="s">
        <v>105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s="2" customFormat="1" ht="54">
      <c r="B4" s="5" t="s">
        <v>156</v>
      </c>
      <c r="C4" s="5" t="s">
        <v>157</v>
      </c>
      <c r="D4" s="6" t="s">
        <v>158</v>
      </c>
      <c r="E4" s="7" t="s">
        <v>159</v>
      </c>
      <c r="F4" s="5" t="s">
        <v>160</v>
      </c>
      <c r="G4" s="10" t="s">
        <v>161</v>
      </c>
      <c r="H4" s="6" t="s">
        <v>162</v>
      </c>
      <c r="I4" s="6" t="s">
        <v>172</v>
      </c>
      <c r="J4" s="6" t="s">
        <v>173</v>
      </c>
      <c r="K4" s="11" t="s">
        <v>163</v>
      </c>
    </row>
    <row r="5" spans="2:11">
      <c r="B5" s="3">
        <v>2016</v>
      </c>
      <c r="C5" s="8">
        <v>2103027</v>
      </c>
      <c r="D5" s="8">
        <v>855373</v>
      </c>
      <c r="E5" s="8">
        <v>1155389</v>
      </c>
      <c r="F5" s="8">
        <v>21016</v>
      </c>
      <c r="G5" s="8">
        <v>71249</v>
      </c>
      <c r="H5" s="8">
        <f>D5-E5</f>
        <v>-300016</v>
      </c>
      <c r="I5" s="25">
        <f>(D5/C5)*100</f>
        <v>40.67341978966509</v>
      </c>
      <c r="J5" s="25">
        <f>(D5/(D5+E5))*100</f>
        <v>42.539743639475979</v>
      </c>
      <c r="K5" s="9" t="s">
        <v>154</v>
      </c>
    </row>
    <row r="6" spans="2:11">
      <c r="B6" s="3">
        <v>2012</v>
      </c>
      <c r="C6" s="8">
        <v>1964118</v>
      </c>
      <c r="D6" s="8">
        <v>865941</v>
      </c>
      <c r="E6" s="8">
        <v>1071645</v>
      </c>
      <c r="F6" s="8">
        <v>0</v>
      </c>
      <c r="G6" s="8">
        <v>26532</v>
      </c>
      <c r="H6" s="8">
        <f t="shared" ref="H6:H42" si="0">D6-E6</f>
        <v>-205704</v>
      </c>
      <c r="I6" s="25">
        <f t="shared" ref="I6:I42" si="1">(D6/C6)*100</f>
        <v>44.088033407361472</v>
      </c>
      <c r="J6" s="25">
        <f t="shared" ref="J6:J42" si="2">(D6/(D6+E6))*100</f>
        <v>44.691745295434629</v>
      </c>
      <c r="K6" s="9"/>
    </row>
    <row r="7" spans="2:11">
      <c r="B7" s="3">
        <v>2008</v>
      </c>
      <c r="C7" s="8">
        <v>1920969</v>
      </c>
      <c r="D7" s="8">
        <v>862449</v>
      </c>
      <c r="E7" s="8">
        <v>1034896</v>
      </c>
      <c r="F7" s="8">
        <v>0</v>
      </c>
      <c r="G7" s="8">
        <v>23624</v>
      </c>
      <c r="H7" s="8">
        <f t="shared" si="0"/>
        <v>-172447</v>
      </c>
      <c r="I7" s="25">
        <f t="shared" si="1"/>
        <v>44.896560017366241</v>
      </c>
      <c r="J7" s="25">
        <f t="shared" si="2"/>
        <v>45.455570810790867</v>
      </c>
      <c r="K7" s="9"/>
    </row>
    <row r="8" spans="2:11">
      <c r="B8" s="3">
        <v>2004</v>
      </c>
      <c r="C8" s="8">
        <v>1617730</v>
      </c>
      <c r="D8" s="8">
        <v>661699</v>
      </c>
      <c r="E8" s="8">
        <v>937974</v>
      </c>
      <c r="F8" s="8">
        <v>0</v>
      </c>
      <c r="G8" s="8">
        <v>18057</v>
      </c>
      <c r="H8" s="8">
        <f t="shared" si="0"/>
        <v>-276275</v>
      </c>
      <c r="I8" s="25">
        <f t="shared" si="1"/>
        <v>40.902931886037841</v>
      </c>
      <c r="J8" s="25">
        <f t="shared" si="2"/>
        <v>41.364641398585839</v>
      </c>
      <c r="K8" s="9"/>
    </row>
    <row r="9" spans="2:11">
      <c r="B9" s="3">
        <v>2000</v>
      </c>
      <c r="C9" s="8">
        <v>1383777</v>
      </c>
      <c r="D9" s="8">
        <v>566039</v>
      </c>
      <c r="E9" s="8">
        <v>786426</v>
      </c>
      <c r="F9" s="8">
        <v>20279</v>
      </c>
      <c r="G9" s="8">
        <v>11033</v>
      </c>
      <c r="H9" s="8">
        <f t="shared" si="0"/>
        <v>-220387</v>
      </c>
      <c r="I9" s="25">
        <f t="shared" si="1"/>
        <v>40.905362641523887</v>
      </c>
      <c r="J9" s="25">
        <f t="shared" si="2"/>
        <v>41.852395440917142</v>
      </c>
      <c r="K9" s="9" t="s">
        <v>153</v>
      </c>
    </row>
    <row r="10" spans="2:11">
      <c r="B10" s="3">
        <v>1996</v>
      </c>
      <c r="C10" s="8">
        <v>1149457</v>
      </c>
      <c r="D10" s="8">
        <v>504051</v>
      </c>
      <c r="E10" s="8">
        <v>573458</v>
      </c>
      <c r="F10" s="8">
        <v>64386</v>
      </c>
      <c r="G10" s="8">
        <v>7562</v>
      </c>
      <c r="H10" s="8">
        <f t="shared" si="0"/>
        <v>-69407</v>
      </c>
      <c r="I10" s="25">
        <f t="shared" si="1"/>
        <v>43.851227144643076</v>
      </c>
      <c r="J10" s="25">
        <f t="shared" si="2"/>
        <v>46.779284442171715</v>
      </c>
      <c r="K10" s="9" t="s">
        <v>148</v>
      </c>
    </row>
    <row r="11" spans="2:11">
      <c r="B11" s="3">
        <v>1992</v>
      </c>
      <c r="C11" s="8">
        <v>1202527</v>
      </c>
      <c r="D11" s="8">
        <v>479514</v>
      </c>
      <c r="E11" s="8">
        <v>577507</v>
      </c>
      <c r="F11" s="8">
        <v>138872</v>
      </c>
      <c r="G11" s="8">
        <v>6634</v>
      </c>
      <c r="H11" s="8">
        <f t="shared" si="0"/>
        <v>-97993</v>
      </c>
      <c r="I11" s="25">
        <f t="shared" si="1"/>
        <v>39.875528782305928</v>
      </c>
      <c r="J11" s="25">
        <f t="shared" si="2"/>
        <v>45.364661629239158</v>
      </c>
      <c r="K11" s="9" t="s">
        <v>148</v>
      </c>
    </row>
    <row r="12" spans="2:11">
      <c r="B12" s="3">
        <v>1988</v>
      </c>
      <c r="C12" s="8">
        <v>986009</v>
      </c>
      <c r="D12" s="8">
        <v>370554</v>
      </c>
      <c r="E12" s="8">
        <v>606443</v>
      </c>
      <c r="F12" s="8">
        <v>0</v>
      </c>
      <c r="G12" s="8">
        <v>9012</v>
      </c>
      <c r="H12" s="8">
        <f t="shared" si="0"/>
        <v>-235889</v>
      </c>
      <c r="I12" s="25">
        <f t="shared" si="1"/>
        <v>37.581198548897625</v>
      </c>
      <c r="J12" s="25">
        <f t="shared" si="2"/>
        <v>37.927854435581686</v>
      </c>
      <c r="K12" s="9"/>
    </row>
    <row r="13" spans="2:11">
      <c r="B13" s="3">
        <v>1984</v>
      </c>
      <c r="C13" s="8">
        <v>968540</v>
      </c>
      <c r="D13" s="8">
        <v>344470</v>
      </c>
      <c r="E13" s="8">
        <v>615539</v>
      </c>
      <c r="F13" s="8">
        <v>0</v>
      </c>
      <c r="G13" s="8">
        <v>8531</v>
      </c>
      <c r="H13" s="8">
        <f t="shared" si="0"/>
        <v>-271069</v>
      </c>
      <c r="I13" s="25">
        <f t="shared" si="1"/>
        <v>35.565903318396764</v>
      </c>
      <c r="J13" s="25">
        <f t="shared" si="2"/>
        <v>35.881955273335983</v>
      </c>
      <c r="K13" s="9"/>
    </row>
    <row r="14" spans="2:11">
      <c r="B14" s="3">
        <v>1980</v>
      </c>
      <c r="C14" s="8">
        <v>890083</v>
      </c>
      <c r="D14" s="8">
        <v>427560</v>
      </c>
      <c r="E14" s="8">
        <v>441207</v>
      </c>
      <c r="F14" s="8">
        <v>14150</v>
      </c>
      <c r="G14" s="8">
        <v>7166</v>
      </c>
      <c r="H14" s="8">
        <f t="shared" si="0"/>
        <v>-13647</v>
      </c>
      <c r="I14" s="25">
        <f t="shared" si="1"/>
        <v>48.03596967923216</v>
      </c>
      <c r="J14" s="25">
        <f t="shared" si="2"/>
        <v>49.214576520517006</v>
      </c>
      <c r="K14" s="9"/>
    </row>
    <row r="15" spans="2:11">
      <c r="B15" s="3">
        <v>1976</v>
      </c>
      <c r="C15" s="8">
        <v>802594</v>
      </c>
      <c r="D15" s="8">
        <v>450825</v>
      </c>
      <c r="E15" s="8">
        <v>346140</v>
      </c>
      <c r="F15" s="8">
        <v>0</v>
      </c>
      <c r="G15" s="8">
        <v>5629</v>
      </c>
      <c r="H15" s="8">
        <f t="shared" si="0"/>
        <v>104685</v>
      </c>
      <c r="I15" s="25">
        <f t="shared" si="1"/>
        <v>56.170990563099153</v>
      </c>
      <c r="J15" s="25">
        <f t="shared" si="2"/>
        <v>56.567728821215489</v>
      </c>
      <c r="K15" s="9" t="s">
        <v>149</v>
      </c>
    </row>
    <row r="16" spans="2:11">
      <c r="B16" s="3">
        <v>1972</v>
      </c>
      <c r="C16" s="8">
        <v>677880</v>
      </c>
      <c r="D16" s="8">
        <v>189270</v>
      </c>
      <c r="E16" s="8">
        <v>478427</v>
      </c>
      <c r="F16" s="8">
        <v>0</v>
      </c>
      <c r="G16" s="8">
        <v>10183</v>
      </c>
      <c r="H16" s="8">
        <f t="shared" si="0"/>
        <v>-289157</v>
      </c>
      <c r="I16" s="25">
        <f t="shared" si="1"/>
        <v>27.920870950610727</v>
      </c>
      <c r="J16" s="25">
        <f t="shared" si="2"/>
        <v>28.346690190310873</v>
      </c>
      <c r="K16" s="9"/>
    </row>
    <row r="17" spans="2:12">
      <c r="B17" s="3">
        <v>1968</v>
      </c>
      <c r="C17" s="8">
        <v>666982</v>
      </c>
      <c r="D17" s="8">
        <v>197486</v>
      </c>
      <c r="E17" s="8">
        <v>254062</v>
      </c>
      <c r="F17" s="30">
        <v>215430</v>
      </c>
      <c r="G17" s="8">
        <v>4</v>
      </c>
      <c r="H17" s="30">
        <v>-17944</v>
      </c>
      <c r="I17" s="25">
        <f t="shared" si="1"/>
        <v>29.608894992668468</v>
      </c>
      <c r="J17" s="25">
        <f t="shared" si="2"/>
        <v>43.735328248602585</v>
      </c>
      <c r="K17" s="9" t="s">
        <v>150</v>
      </c>
      <c r="L17" s="1"/>
    </row>
    <row r="18" spans="2:12">
      <c r="B18" s="3">
        <v>1964</v>
      </c>
      <c r="C18" s="8">
        <v>524756</v>
      </c>
      <c r="D18" s="8">
        <v>215700</v>
      </c>
      <c r="E18" s="8">
        <v>309048</v>
      </c>
      <c r="F18" s="8">
        <v>0</v>
      </c>
      <c r="G18" s="8">
        <v>8</v>
      </c>
      <c r="H18" s="8">
        <f t="shared" si="0"/>
        <v>-93348</v>
      </c>
      <c r="I18" s="25">
        <f t="shared" si="1"/>
        <v>41.104818239334087</v>
      </c>
      <c r="J18" s="25">
        <f t="shared" si="2"/>
        <v>41.105444899265933</v>
      </c>
      <c r="K18" s="9" t="s">
        <v>155</v>
      </c>
    </row>
    <row r="19" spans="2:12">
      <c r="B19" s="3">
        <v>1960</v>
      </c>
      <c r="C19" s="8">
        <v>386688</v>
      </c>
      <c r="D19" s="8">
        <v>198129</v>
      </c>
      <c r="E19" s="8">
        <v>188558</v>
      </c>
      <c r="F19" s="8">
        <v>0</v>
      </c>
      <c r="G19" s="8">
        <v>1</v>
      </c>
      <c r="H19" s="8">
        <f t="shared" si="0"/>
        <v>9571</v>
      </c>
      <c r="I19" s="25">
        <f t="shared" si="1"/>
        <v>51.237431727904671</v>
      </c>
      <c r="J19" s="25">
        <f t="shared" si="2"/>
        <v>51.237564231536105</v>
      </c>
      <c r="K19" s="9"/>
    </row>
    <row r="20" spans="2:12">
      <c r="B20" s="3">
        <v>1956</v>
      </c>
      <c r="C20" s="8">
        <v>300583</v>
      </c>
      <c r="D20" s="8">
        <v>136372</v>
      </c>
      <c r="E20" s="8">
        <v>75700</v>
      </c>
      <c r="F20" s="8">
        <v>88509</v>
      </c>
      <c r="G20" s="8">
        <v>2</v>
      </c>
      <c r="H20" s="8">
        <f t="shared" si="0"/>
        <v>60672</v>
      </c>
      <c r="I20" s="25">
        <f t="shared" si="1"/>
        <v>45.369165920893728</v>
      </c>
      <c r="J20" s="25">
        <f t="shared" si="2"/>
        <v>64.304575804443772</v>
      </c>
      <c r="K20" s="9" t="s">
        <v>152</v>
      </c>
    </row>
    <row r="21" spans="2:12">
      <c r="B21" s="3">
        <v>1952</v>
      </c>
      <c r="C21" s="8">
        <v>341086</v>
      </c>
      <c r="D21" s="8">
        <v>173004</v>
      </c>
      <c r="E21" s="8">
        <v>168082</v>
      </c>
      <c r="F21" s="8">
        <v>0</v>
      </c>
      <c r="G21" s="8">
        <v>0</v>
      </c>
      <c r="H21" s="8">
        <f t="shared" si="0"/>
        <v>4922</v>
      </c>
      <c r="I21" s="25">
        <f t="shared" si="1"/>
        <v>50.721518913118693</v>
      </c>
      <c r="J21" s="25">
        <f t="shared" si="2"/>
        <v>50.721518913118693</v>
      </c>
      <c r="K21" s="9"/>
    </row>
    <row r="22" spans="2:12">
      <c r="B22" s="3">
        <v>1948</v>
      </c>
      <c r="C22" s="8">
        <v>142571</v>
      </c>
      <c r="D22" s="8">
        <v>34423</v>
      </c>
      <c r="E22" s="8">
        <v>5386</v>
      </c>
      <c r="F22" s="30">
        <v>102607</v>
      </c>
      <c r="G22" s="8">
        <v>155</v>
      </c>
      <c r="H22" s="30">
        <v>-68184</v>
      </c>
      <c r="I22" s="25">
        <f t="shared" si="1"/>
        <v>24.144461356096262</v>
      </c>
      <c r="J22" s="25">
        <f t="shared" si="2"/>
        <v>86.470396141576018</v>
      </c>
      <c r="K22" s="9" t="s">
        <v>151</v>
      </c>
      <c r="L22" s="1"/>
    </row>
    <row r="23" spans="2:12">
      <c r="B23" s="3">
        <v>1944</v>
      </c>
      <c r="C23" s="8">
        <v>103375</v>
      </c>
      <c r="D23" s="8">
        <v>90601</v>
      </c>
      <c r="E23" s="8">
        <v>4610</v>
      </c>
      <c r="F23" s="8">
        <v>0</v>
      </c>
      <c r="G23" s="8">
        <v>8164</v>
      </c>
      <c r="H23" s="8">
        <f t="shared" si="0"/>
        <v>85991</v>
      </c>
      <c r="I23" s="25">
        <f t="shared" si="1"/>
        <v>87.64304715840386</v>
      </c>
      <c r="J23" s="25">
        <f t="shared" si="2"/>
        <v>95.158122485847215</v>
      </c>
      <c r="K23" s="9"/>
    </row>
    <row r="24" spans="2:12">
      <c r="B24" s="3">
        <v>1940</v>
      </c>
      <c r="C24" s="8">
        <v>99832</v>
      </c>
      <c r="D24" s="8">
        <v>95470</v>
      </c>
      <c r="E24" s="8">
        <v>4360</v>
      </c>
      <c r="F24" s="8">
        <v>0</v>
      </c>
      <c r="G24" s="8">
        <v>2</v>
      </c>
      <c r="H24" s="8">
        <f t="shared" si="0"/>
        <v>91110</v>
      </c>
      <c r="I24" s="25">
        <f t="shared" si="1"/>
        <v>95.630659507973391</v>
      </c>
      <c r="J24" s="25">
        <f t="shared" si="2"/>
        <v>95.632575378142846</v>
      </c>
      <c r="K24" s="9"/>
    </row>
    <row r="25" spans="2:12">
      <c r="B25" s="3">
        <v>1936</v>
      </c>
      <c r="C25" s="8">
        <v>115437</v>
      </c>
      <c r="D25" s="8">
        <v>113791</v>
      </c>
      <c r="E25" s="8">
        <v>1646</v>
      </c>
      <c r="F25" s="8">
        <v>0</v>
      </c>
      <c r="G25" s="8">
        <v>0</v>
      </c>
      <c r="H25" s="8">
        <f t="shared" si="0"/>
        <v>112145</v>
      </c>
      <c r="I25" s="25">
        <f t="shared" si="1"/>
        <v>98.57411401890208</v>
      </c>
      <c r="J25" s="25">
        <f t="shared" si="2"/>
        <v>98.57411401890208</v>
      </c>
      <c r="K25" s="9"/>
    </row>
    <row r="26" spans="2:12">
      <c r="B26" s="3">
        <v>1932</v>
      </c>
      <c r="C26" s="8">
        <v>104407</v>
      </c>
      <c r="D26" s="8">
        <v>102347</v>
      </c>
      <c r="E26" s="8">
        <v>1978</v>
      </c>
      <c r="F26" s="8">
        <v>0</v>
      </c>
      <c r="G26" s="8">
        <v>82</v>
      </c>
      <c r="H26" s="8">
        <f t="shared" si="0"/>
        <v>100369</v>
      </c>
      <c r="I26" s="25">
        <f t="shared" si="1"/>
        <v>98.026952215847601</v>
      </c>
      <c r="J26" s="25">
        <f t="shared" si="2"/>
        <v>98.104001917086023</v>
      </c>
      <c r="K26" s="9"/>
    </row>
    <row r="27" spans="2:12">
      <c r="B27" s="3">
        <v>1928</v>
      </c>
      <c r="C27" s="8">
        <v>68605</v>
      </c>
      <c r="D27" s="8">
        <v>62700</v>
      </c>
      <c r="E27" s="8">
        <v>5858</v>
      </c>
      <c r="F27" s="8">
        <v>0</v>
      </c>
      <c r="G27" s="8">
        <v>47</v>
      </c>
      <c r="H27" s="8">
        <f t="shared" si="0"/>
        <v>56842</v>
      </c>
      <c r="I27" s="25">
        <f t="shared" si="1"/>
        <v>91.392755630056115</v>
      </c>
      <c r="J27" s="25">
        <f t="shared" si="2"/>
        <v>91.455410017795145</v>
      </c>
      <c r="K27" s="9"/>
    </row>
    <row r="28" spans="2:12">
      <c r="B28" s="3">
        <v>1924</v>
      </c>
      <c r="C28" s="8">
        <v>50752</v>
      </c>
      <c r="D28" s="8">
        <v>49008</v>
      </c>
      <c r="E28" s="8">
        <v>1123</v>
      </c>
      <c r="F28" s="8">
        <v>620</v>
      </c>
      <c r="G28" s="8">
        <v>1</v>
      </c>
      <c r="H28" s="8">
        <f t="shared" si="0"/>
        <v>47885</v>
      </c>
      <c r="I28" s="25">
        <f t="shared" si="1"/>
        <v>96.563682219419917</v>
      </c>
      <c r="J28" s="25">
        <f t="shared" si="2"/>
        <v>97.759869142845744</v>
      </c>
      <c r="K28" s="9"/>
    </row>
    <row r="29" spans="2:12">
      <c r="B29" s="3">
        <v>1920</v>
      </c>
      <c r="C29" s="8">
        <v>66808</v>
      </c>
      <c r="D29" s="8">
        <v>64170</v>
      </c>
      <c r="E29" s="8">
        <v>2610</v>
      </c>
      <c r="F29" s="8">
        <v>0</v>
      </c>
      <c r="G29" s="8">
        <v>28</v>
      </c>
      <c r="H29" s="8">
        <f t="shared" si="0"/>
        <v>61560</v>
      </c>
      <c r="I29" s="25">
        <f t="shared" si="1"/>
        <v>96.051371093282242</v>
      </c>
      <c r="J29" s="25">
        <f t="shared" si="2"/>
        <v>96.091644204851761</v>
      </c>
      <c r="K29" s="9"/>
    </row>
    <row r="30" spans="2:12">
      <c r="B30" s="3">
        <v>1916</v>
      </c>
      <c r="C30" s="8">
        <v>63952</v>
      </c>
      <c r="D30" s="8">
        <v>61846</v>
      </c>
      <c r="E30" s="8">
        <v>1550</v>
      </c>
      <c r="F30" s="8">
        <v>0</v>
      </c>
      <c r="G30" s="8">
        <v>556</v>
      </c>
      <c r="H30" s="8">
        <f t="shared" si="0"/>
        <v>60296</v>
      </c>
      <c r="I30" s="25">
        <f t="shared" si="1"/>
        <v>96.706905178884156</v>
      </c>
      <c r="J30" s="25">
        <f t="shared" si="2"/>
        <v>97.55505079184806</v>
      </c>
      <c r="K30" s="9"/>
    </row>
    <row r="31" spans="2:12">
      <c r="B31" s="3">
        <v>1912</v>
      </c>
      <c r="C31" s="8">
        <v>50405</v>
      </c>
      <c r="D31" s="8">
        <v>48357</v>
      </c>
      <c r="E31" s="8">
        <v>536</v>
      </c>
      <c r="F31" s="8">
        <v>1293</v>
      </c>
      <c r="G31" s="8">
        <v>219</v>
      </c>
      <c r="H31" s="8">
        <f t="shared" si="0"/>
        <v>47821</v>
      </c>
      <c r="I31" s="25">
        <f t="shared" si="1"/>
        <v>95.936911020732069</v>
      </c>
      <c r="J31" s="25">
        <f t="shared" si="2"/>
        <v>98.903728550099203</v>
      </c>
      <c r="K31" s="9"/>
    </row>
    <row r="32" spans="2:12">
      <c r="B32" s="3">
        <v>1908</v>
      </c>
      <c r="C32" s="8">
        <v>66379</v>
      </c>
      <c r="D32" s="8">
        <v>62288</v>
      </c>
      <c r="E32" s="8">
        <v>3945</v>
      </c>
      <c r="F32" s="8">
        <v>0</v>
      </c>
      <c r="G32" s="8">
        <v>146</v>
      </c>
      <c r="H32" s="8">
        <f t="shared" si="0"/>
        <v>58343</v>
      </c>
      <c r="I32" s="25">
        <f t="shared" si="1"/>
        <v>93.83690625047079</v>
      </c>
      <c r="J32" s="25">
        <f t="shared" si="2"/>
        <v>94.043754623828008</v>
      </c>
      <c r="K32" s="9"/>
    </row>
    <row r="33" spans="2:11">
      <c r="B33" s="3">
        <v>1904</v>
      </c>
      <c r="C33" s="8">
        <v>55118</v>
      </c>
      <c r="D33" s="8">
        <v>52563</v>
      </c>
      <c r="E33" s="8">
        <v>2554</v>
      </c>
      <c r="F33" s="8">
        <v>0</v>
      </c>
      <c r="G33" s="8">
        <v>1</v>
      </c>
      <c r="H33" s="8">
        <f t="shared" si="0"/>
        <v>50009</v>
      </c>
      <c r="I33" s="25">
        <f t="shared" si="1"/>
        <v>95.364490728981451</v>
      </c>
      <c r="J33" s="25">
        <f t="shared" si="2"/>
        <v>95.366220948164809</v>
      </c>
      <c r="K33" s="9"/>
    </row>
    <row r="34" spans="2:11">
      <c r="B34" s="3">
        <v>1900</v>
      </c>
      <c r="C34" s="8">
        <v>50812</v>
      </c>
      <c r="D34" s="8">
        <v>47233</v>
      </c>
      <c r="E34" s="8">
        <v>3579</v>
      </c>
      <c r="F34" s="8">
        <v>0</v>
      </c>
      <c r="G34" s="8">
        <v>0</v>
      </c>
      <c r="H34" s="8">
        <f t="shared" si="0"/>
        <v>43654</v>
      </c>
      <c r="I34" s="25">
        <f t="shared" si="1"/>
        <v>92.956388254742976</v>
      </c>
      <c r="J34" s="25">
        <f t="shared" si="2"/>
        <v>92.956388254742976</v>
      </c>
      <c r="K34" s="9"/>
    </row>
    <row r="35" spans="2:11">
      <c r="B35" s="3">
        <v>1896</v>
      </c>
      <c r="C35" s="8">
        <v>68938</v>
      </c>
      <c r="D35" s="8">
        <v>58801</v>
      </c>
      <c r="E35" s="8">
        <v>9313</v>
      </c>
      <c r="F35" s="8">
        <v>0</v>
      </c>
      <c r="G35" s="8">
        <v>824</v>
      </c>
      <c r="H35" s="8">
        <f t="shared" si="0"/>
        <v>49488</v>
      </c>
      <c r="I35" s="25">
        <f t="shared" si="1"/>
        <v>85.29548289767618</v>
      </c>
      <c r="J35" s="25">
        <f t="shared" si="2"/>
        <v>86.327333587808681</v>
      </c>
      <c r="K35" s="9"/>
    </row>
    <row r="36" spans="2:11">
      <c r="B36" s="3">
        <v>1892</v>
      </c>
      <c r="C36" s="8">
        <v>70504</v>
      </c>
      <c r="D36" s="8">
        <v>54680</v>
      </c>
      <c r="E36" s="8">
        <v>13345</v>
      </c>
      <c r="F36" s="8">
        <v>2407</v>
      </c>
      <c r="G36" s="8">
        <v>72</v>
      </c>
      <c r="H36" s="8">
        <f t="shared" si="0"/>
        <v>41335</v>
      </c>
      <c r="I36" s="25">
        <f t="shared" si="1"/>
        <v>77.555883354135929</v>
      </c>
      <c r="J36" s="25">
        <f t="shared" si="2"/>
        <v>80.382212421903716</v>
      </c>
      <c r="K36" s="9"/>
    </row>
    <row r="37" spans="2:11">
      <c r="B37" s="3">
        <v>1888</v>
      </c>
      <c r="C37" s="8">
        <v>79997</v>
      </c>
      <c r="D37" s="8">
        <v>65824</v>
      </c>
      <c r="E37" s="8">
        <v>13736</v>
      </c>
      <c r="F37" s="8">
        <v>0</v>
      </c>
      <c r="G37" s="8">
        <v>437</v>
      </c>
      <c r="H37" s="8">
        <f t="shared" si="0"/>
        <v>52088</v>
      </c>
      <c r="I37" s="25">
        <f t="shared" si="1"/>
        <v>82.28308561571059</v>
      </c>
      <c r="J37" s="25">
        <f t="shared" si="2"/>
        <v>82.735042735042725</v>
      </c>
      <c r="K37" s="9"/>
    </row>
    <row r="38" spans="2:11">
      <c r="B38" s="3">
        <v>1884</v>
      </c>
      <c r="C38" s="8">
        <v>92812</v>
      </c>
      <c r="D38" s="8">
        <v>69845</v>
      </c>
      <c r="E38" s="8">
        <v>21730</v>
      </c>
      <c r="F38" s="8">
        <v>0</v>
      </c>
      <c r="G38" s="8">
        <v>1237</v>
      </c>
      <c r="H38" s="8">
        <f t="shared" si="0"/>
        <v>48115</v>
      </c>
      <c r="I38" s="25">
        <f t="shared" si="1"/>
        <v>75.254277464121017</v>
      </c>
      <c r="J38" s="25">
        <f t="shared" si="2"/>
        <v>76.270816270816269</v>
      </c>
      <c r="K38" s="9"/>
    </row>
    <row r="39" spans="2:11">
      <c r="B39" s="3">
        <v>1880</v>
      </c>
      <c r="C39" s="8">
        <v>169793</v>
      </c>
      <c r="D39" s="8">
        <v>111236</v>
      </c>
      <c r="E39" s="8">
        <v>57954</v>
      </c>
      <c r="F39" s="8">
        <v>0</v>
      </c>
      <c r="G39" s="8">
        <v>603</v>
      </c>
      <c r="H39" s="8">
        <f t="shared" si="0"/>
        <v>53282</v>
      </c>
      <c r="I39" s="25">
        <f t="shared" si="1"/>
        <v>65.512712538208291</v>
      </c>
      <c r="J39" s="25">
        <f t="shared" si="2"/>
        <v>65.746202494237252</v>
      </c>
      <c r="K39" s="9"/>
    </row>
    <row r="40" spans="2:11">
      <c r="B40" s="3">
        <v>1876</v>
      </c>
      <c r="C40" s="8">
        <v>182683</v>
      </c>
      <c r="D40" s="8">
        <v>90897</v>
      </c>
      <c r="E40" s="8">
        <v>91786</v>
      </c>
      <c r="F40" s="8">
        <v>0</v>
      </c>
      <c r="G40" s="8">
        <v>0</v>
      </c>
      <c r="H40" s="8">
        <f t="shared" si="0"/>
        <v>-889</v>
      </c>
      <c r="I40" s="25">
        <f t="shared" si="1"/>
        <v>49.756682340447661</v>
      </c>
      <c r="J40" s="25">
        <f t="shared" si="2"/>
        <v>49.756682340447661</v>
      </c>
      <c r="K40" s="9"/>
    </row>
    <row r="41" spans="2:11">
      <c r="B41" s="3">
        <v>1872</v>
      </c>
      <c r="C41" s="8">
        <v>95452</v>
      </c>
      <c r="D41" s="8">
        <v>22699</v>
      </c>
      <c r="E41" s="8">
        <v>72290</v>
      </c>
      <c r="F41" s="8">
        <v>0</v>
      </c>
      <c r="G41" s="8">
        <v>463</v>
      </c>
      <c r="H41" s="8">
        <f t="shared" si="0"/>
        <v>-49591</v>
      </c>
      <c r="I41" s="25">
        <f t="shared" si="1"/>
        <v>23.780538909609017</v>
      </c>
      <c r="J41" s="25">
        <f t="shared" si="2"/>
        <v>23.896451168029984</v>
      </c>
      <c r="K41" s="9"/>
    </row>
    <row r="42" spans="2:11">
      <c r="B42" s="3">
        <v>1868</v>
      </c>
      <c r="C42" s="8">
        <v>107538</v>
      </c>
      <c r="D42" s="8">
        <v>45237</v>
      </c>
      <c r="E42" s="8">
        <v>62301</v>
      </c>
      <c r="F42" s="8">
        <v>0</v>
      </c>
      <c r="G42" s="8">
        <v>0</v>
      </c>
      <c r="H42" s="8">
        <f t="shared" si="0"/>
        <v>-17064</v>
      </c>
      <c r="I42" s="25">
        <f t="shared" si="1"/>
        <v>42.066060369357814</v>
      </c>
      <c r="J42" s="25">
        <f t="shared" si="2"/>
        <v>42.066060369357814</v>
      </c>
      <c r="K42" s="9"/>
    </row>
  </sheetData>
  <sheetCalcPr fullCalcOnLoad="1"/>
  <mergeCells count="1">
    <mergeCell ref="B3:K3"/>
  </mergeCells>
  <phoneticPr fontId="3" type="noConversion"/>
  <conditionalFormatting sqref="I5:J42 H5:H16 H18:H21 H23:H42">
    <cfRule type="cellIs" dxfId="4" priority="0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H50"/>
  <sheetViews>
    <sheetView showGridLines="0" zoomScale="125" workbookViewId="0">
      <pane ySplit="3" topLeftCell="A4" activePane="bottomLeft" state="frozen"/>
      <selection pane="bottomLeft" activeCell="L13" sqref="L13"/>
    </sheetView>
  </sheetViews>
  <sheetFormatPr baseColWidth="10" defaultRowHeight="18"/>
  <cols>
    <col min="2" max="2" width="5.42578125" customWidth="1"/>
    <col min="3" max="3" width="9.42578125" customWidth="1"/>
    <col min="4" max="4" width="10" customWidth="1"/>
    <col min="5" max="5" width="8.85546875" customWidth="1"/>
    <col min="7" max="7" width="23.28515625" customWidth="1"/>
    <col min="8" max="8" width="11.28515625" customWidth="1"/>
  </cols>
  <sheetData>
    <row r="2" spans="2:8" ht="25">
      <c r="B2" s="23" t="s">
        <v>120</v>
      </c>
      <c r="C2" s="23"/>
      <c r="D2" s="23"/>
      <c r="E2" s="23"/>
      <c r="F2" s="23"/>
      <c r="G2" s="23"/>
      <c r="H2" s="62"/>
    </row>
    <row r="3" spans="2:8" s="2" customFormat="1" ht="36">
      <c r="B3" s="33" t="s">
        <v>140</v>
      </c>
      <c r="C3" s="34" t="s">
        <v>109</v>
      </c>
      <c r="D3" s="35" t="s">
        <v>111</v>
      </c>
      <c r="E3" s="34" t="s">
        <v>113</v>
      </c>
      <c r="F3" s="35" t="s">
        <v>115</v>
      </c>
      <c r="G3" s="45" t="s">
        <v>116</v>
      </c>
      <c r="H3" s="10" t="s">
        <v>34</v>
      </c>
    </row>
    <row r="4" spans="2:8" s="2" customFormat="1">
      <c r="B4" s="59"/>
      <c r="C4" s="38">
        <v>3155070</v>
      </c>
      <c r="D4" s="38">
        <v>1359711</v>
      </c>
      <c r="E4" s="38">
        <v>3080156</v>
      </c>
      <c r="F4" s="38">
        <v>5148714</v>
      </c>
      <c r="G4" s="47" t="s">
        <v>88</v>
      </c>
      <c r="H4" s="52"/>
    </row>
    <row r="5" spans="2:8" s="2" customFormat="1">
      <c r="B5" s="60"/>
      <c r="C5" s="37">
        <v>6</v>
      </c>
      <c r="D5" s="37">
        <v>4</v>
      </c>
      <c r="E5" s="37">
        <v>6</v>
      </c>
      <c r="F5" s="37">
        <v>9</v>
      </c>
      <c r="G5" s="48" t="s">
        <v>89</v>
      </c>
      <c r="H5" s="57"/>
    </row>
    <row r="6" spans="2:8" s="2" customFormat="1">
      <c r="B6" s="60"/>
      <c r="C6" s="36">
        <v>41</v>
      </c>
      <c r="D6" s="36">
        <v>24</v>
      </c>
      <c r="E6" s="36">
        <v>36</v>
      </c>
      <c r="F6" s="36">
        <v>54</v>
      </c>
      <c r="G6" s="49" t="s">
        <v>85</v>
      </c>
      <c r="H6" s="57"/>
    </row>
    <row r="7" spans="2:8" s="2" customFormat="1">
      <c r="B7" s="60"/>
      <c r="C7" s="32">
        <v>8</v>
      </c>
      <c r="D7" s="32">
        <v>9</v>
      </c>
      <c r="E7" s="32">
        <v>12</v>
      </c>
      <c r="F7" s="32">
        <v>9</v>
      </c>
      <c r="G7" s="50" t="s">
        <v>36</v>
      </c>
      <c r="H7" s="57"/>
    </row>
    <row r="8" spans="2:8" s="2" customFormat="1">
      <c r="B8" s="60"/>
      <c r="C8" s="32">
        <v>49</v>
      </c>
      <c r="D8" s="32">
        <v>33</v>
      </c>
      <c r="E8" s="32">
        <v>48</v>
      </c>
      <c r="F8" s="32">
        <v>63</v>
      </c>
      <c r="G8" s="50" t="s">
        <v>86</v>
      </c>
      <c r="H8" s="57"/>
    </row>
    <row r="9" spans="2:8" s="2" customFormat="1">
      <c r="B9" s="61"/>
      <c r="C9" s="39">
        <f>C6/(C4/1000000)</f>
        <v>12.994957322658452</v>
      </c>
      <c r="D9" s="39">
        <f t="shared" ref="D9:F9" si="0">D6/(D4/1000000)</f>
        <v>17.650809620573785</v>
      </c>
      <c r="E9" s="39">
        <f t="shared" si="0"/>
        <v>11.687719712897659</v>
      </c>
      <c r="F9" s="39">
        <f t="shared" si="0"/>
        <v>10.488055852393433</v>
      </c>
      <c r="G9" s="50" t="s">
        <v>35</v>
      </c>
      <c r="H9" s="58"/>
    </row>
    <row r="10" spans="2:8">
      <c r="B10" s="3">
        <v>2016</v>
      </c>
      <c r="C10" s="21">
        <v>-147314</v>
      </c>
      <c r="D10" s="21">
        <v>2736</v>
      </c>
      <c r="E10" s="21">
        <v>27202</v>
      </c>
      <c r="F10" s="21">
        <v>-300016</v>
      </c>
      <c r="G10" s="46" t="s">
        <v>31</v>
      </c>
      <c r="H10" s="56" t="s">
        <v>28</v>
      </c>
    </row>
    <row r="11" spans="2:8">
      <c r="B11" s="3">
        <v>2012</v>
      </c>
      <c r="C11" s="21">
        <v>91927</v>
      </c>
      <c r="D11" s="21">
        <v>39643</v>
      </c>
      <c r="E11" s="21">
        <v>67806</v>
      </c>
      <c r="F11" s="21">
        <v>-205704</v>
      </c>
      <c r="G11" s="46"/>
      <c r="H11" s="55" t="s">
        <v>30</v>
      </c>
    </row>
    <row r="12" spans="2:8">
      <c r="B12" s="3">
        <v>2008</v>
      </c>
      <c r="C12" s="21">
        <v>146561</v>
      </c>
      <c r="D12" s="21">
        <v>68292</v>
      </c>
      <c r="E12" s="21">
        <v>120909</v>
      </c>
      <c r="F12" s="21">
        <v>-172447</v>
      </c>
      <c r="G12" s="46"/>
      <c r="H12" s="55" t="s">
        <v>30</v>
      </c>
    </row>
    <row r="13" spans="2:8">
      <c r="B13" s="3">
        <v>2004</v>
      </c>
      <c r="C13" s="21">
        <v>-10059</v>
      </c>
      <c r="D13" s="21">
        <v>9274</v>
      </c>
      <c r="E13" s="21">
        <v>-21500</v>
      </c>
      <c r="F13" s="21">
        <v>-276275</v>
      </c>
      <c r="G13" s="46"/>
      <c r="H13" s="54" t="s">
        <v>29</v>
      </c>
    </row>
    <row r="14" spans="2:8">
      <c r="B14" s="3">
        <v>2000</v>
      </c>
      <c r="C14" s="21">
        <v>4144</v>
      </c>
      <c r="D14" s="21">
        <v>-7211</v>
      </c>
      <c r="E14" s="21">
        <v>-21597</v>
      </c>
      <c r="F14" s="21">
        <v>-220387</v>
      </c>
      <c r="G14" s="46" t="s">
        <v>31</v>
      </c>
      <c r="H14" s="54" t="s">
        <v>1</v>
      </c>
    </row>
    <row r="15" spans="2:8">
      <c r="B15" s="3">
        <v>1996</v>
      </c>
      <c r="C15" s="21">
        <v>127614</v>
      </c>
      <c r="D15" s="21">
        <v>49682</v>
      </c>
      <c r="E15" s="21">
        <v>4730</v>
      </c>
      <c r="F15" s="21">
        <v>-69407</v>
      </c>
      <c r="G15" s="46"/>
      <c r="H15" s="55" t="s">
        <v>14</v>
      </c>
    </row>
    <row r="16" spans="2:8">
      <c r="B16" s="3">
        <v>1992</v>
      </c>
      <c r="C16" s="21">
        <v>81462</v>
      </c>
      <c r="D16" s="21">
        <v>6556</v>
      </c>
      <c r="E16" s="21">
        <v>13320</v>
      </c>
      <c r="F16" s="21">
        <v>-97993</v>
      </c>
      <c r="G16" s="46"/>
      <c r="H16" s="55" t="s">
        <v>14</v>
      </c>
    </row>
    <row r="17" spans="2:8">
      <c r="B17" s="3">
        <v>1988</v>
      </c>
      <c r="C17" s="21">
        <v>125202</v>
      </c>
      <c r="D17" s="21">
        <v>-117841</v>
      </c>
      <c r="E17" s="21">
        <v>-73302</v>
      </c>
      <c r="F17" s="21">
        <v>-235889</v>
      </c>
      <c r="G17" s="46"/>
      <c r="H17" s="54" t="s">
        <v>2</v>
      </c>
    </row>
    <row r="18" spans="2:8">
      <c r="B18" s="3">
        <v>1984</v>
      </c>
      <c r="C18" s="21">
        <v>-97468</v>
      </c>
      <c r="D18" s="21">
        <v>-146656</v>
      </c>
      <c r="E18" s="21">
        <v>-97115</v>
      </c>
      <c r="F18" s="21">
        <v>-271069</v>
      </c>
      <c r="G18" s="46"/>
      <c r="H18" s="54" t="s">
        <v>3</v>
      </c>
    </row>
    <row r="19" spans="2:8">
      <c r="B19" s="3">
        <v>1980</v>
      </c>
      <c r="C19" s="21">
        <v>-167354</v>
      </c>
      <c r="D19" s="21">
        <v>-112841</v>
      </c>
      <c r="E19" s="21">
        <v>-88351</v>
      </c>
      <c r="F19" s="21">
        <v>-13647</v>
      </c>
      <c r="G19" s="46"/>
      <c r="H19" s="54" t="s">
        <v>3</v>
      </c>
    </row>
    <row r="20" spans="2:8">
      <c r="B20" s="3">
        <v>1976</v>
      </c>
      <c r="C20" s="21">
        <v>-12932</v>
      </c>
      <c r="D20" s="21">
        <v>-38300</v>
      </c>
      <c r="E20" s="21">
        <v>-8794</v>
      </c>
      <c r="F20" s="21">
        <v>104685</v>
      </c>
      <c r="G20" s="46"/>
      <c r="H20" s="55" t="s">
        <v>15</v>
      </c>
    </row>
    <row r="21" spans="2:8">
      <c r="B21" s="3">
        <v>1972</v>
      </c>
      <c r="C21" s="21">
        <v>-210001</v>
      </c>
      <c r="D21" s="21">
        <v>-97289</v>
      </c>
      <c r="E21" s="21">
        <v>-49734</v>
      </c>
      <c r="F21" s="21">
        <v>-289157</v>
      </c>
      <c r="G21" s="46" t="s">
        <v>117</v>
      </c>
      <c r="H21" s="54" t="s">
        <v>4</v>
      </c>
    </row>
    <row r="22" spans="2:8">
      <c r="B22" s="3">
        <v>1968</v>
      </c>
      <c r="C22" s="21">
        <v>-142407</v>
      </c>
      <c r="D22" s="21">
        <v>-24314</v>
      </c>
      <c r="E22" s="21">
        <v>-12590</v>
      </c>
      <c r="F22" s="30">
        <v>-17944</v>
      </c>
      <c r="G22" s="46" t="s">
        <v>32</v>
      </c>
      <c r="H22" s="54" t="s">
        <v>5</v>
      </c>
    </row>
    <row r="23" spans="2:8">
      <c r="B23" s="3">
        <v>1964</v>
      </c>
      <c r="C23" s="21">
        <v>283882</v>
      </c>
      <c r="D23" s="21">
        <v>80035</v>
      </c>
      <c r="E23" s="21">
        <v>23245</v>
      </c>
      <c r="F23" s="21">
        <v>-93348</v>
      </c>
      <c r="G23" s="46" t="s">
        <v>96</v>
      </c>
      <c r="H23" s="55" t="s">
        <v>37</v>
      </c>
    </row>
    <row r="24" spans="2:8">
      <c r="B24" s="3">
        <v>1960</v>
      </c>
      <c r="C24" s="21">
        <v>-171816</v>
      </c>
      <c r="D24" s="21">
        <v>-20217</v>
      </c>
      <c r="E24" s="21">
        <v>2493</v>
      </c>
      <c r="F24" s="21">
        <v>9571</v>
      </c>
      <c r="G24" s="46"/>
      <c r="H24" s="55" t="s">
        <v>16</v>
      </c>
    </row>
    <row r="25" spans="2:8">
      <c r="B25" s="3">
        <v>1956</v>
      </c>
      <c r="C25" s="21">
        <v>-227329</v>
      </c>
      <c r="D25" s="21">
        <v>-86155</v>
      </c>
      <c r="E25" s="21">
        <v>-15409</v>
      </c>
      <c r="F25" s="21">
        <v>60672</v>
      </c>
      <c r="G25" s="46"/>
      <c r="H25" s="54" t="s">
        <v>6</v>
      </c>
    </row>
    <row r="26" spans="2:8">
      <c r="B26" s="3">
        <v>1952</v>
      </c>
      <c r="C26" s="21">
        <v>-357393</v>
      </c>
      <c r="D26" s="21">
        <v>-59624</v>
      </c>
      <c r="E26" s="21">
        <v>-18814</v>
      </c>
      <c r="F26" s="21">
        <v>4922</v>
      </c>
      <c r="G26" s="46"/>
      <c r="H26" s="54" t="s">
        <v>7</v>
      </c>
    </row>
    <row r="27" spans="2:8">
      <c r="B27" s="3">
        <v>1948</v>
      </c>
      <c r="C27" s="21">
        <v>28362</v>
      </c>
      <c r="D27" s="21">
        <v>-13304</v>
      </c>
      <c r="E27" s="21">
        <v>1934</v>
      </c>
      <c r="F27" s="30">
        <v>-68184</v>
      </c>
      <c r="G27" s="46" t="s">
        <v>33</v>
      </c>
      <c r="H27" s="55" t="s">
        <v>17</v>
      </c>
    </row>
    <row r="28" spans="2:8">
      <c r="B28" s="3">
        <v>1944</v>
      </c>
      <c r="C28" s="21">
        <v>-47391</v>
      </c>
      <c r="D28" s="21">
        <v>9747</v>
      </c>
      <c r="E28" s="21">
        <v>5012</v>
      </c>
      <c r="F28" s="21">
        <v>85991</v>
      </c>
      <c r="G28" s="46"/>
      <c r="H28" s="55" t="s">
        <v>18</v>
      </c>
    </row>
    <row r="29" spans="2:8">
      <c r="B29" s="3">
        <v>1940</v>
      </c>
      <c r="C29" s="21">
        <v>-53570</v>
      </c>
      <c r="D29" s="21">
        <v>15165</v>
      </c>
      <c r="E29" s="21">
        <v>10716</v>
      </c>
      <c r="F29" s="21">
        <v>91110</v>
      </c>
      <c r="G29" s="46"/>
      <c r="H29" s="55" t="s">
        <v>18</v>
      </c>
    </row>
    <row r="30" spans="2:8">
      <c r="B30" s="3">
        <v>1936</v>
      </c>
      <c r="C30" s="21">
        <v>133779</v>
      </c>
      <c r="D30" s="21">
        <v>3818</v>
      </c>
      <c r="E30" s="21">
        <v>20002</v>
      </c>
      <c r="F30" s="21">
        <v>112145</v>
      </c>
      <c r="G30" s="46"/>
      <c r="H30" s="55" t="s">
        <v>18</v>
      </c>
    </row>
    <row r="31" spans="2:8">
      <c r="B31" s="3">
        <v>1932</v>
      </c>
      <c r="C31" s="21">
        <v>183586</v>
      </c>
      <c r="D31" s="21">
        <v>-2949</v>
      </c>
      <c r="E31" s="21">
        <v>16082</v>
      </c>
      <c r="F31" s="21">
        <v>100369</v>
      </c>
      <c r="G31" s="46"/>
      <c r="H31" s="55" t="s">
        <v>18</v>
      </c>
    </row>
    <row r="32" spans="2:8">
      <c r="B32" s="3">
        <v>1928</v>
      </c>
      <c r="C32" s="21">
        <v>-244259</v>
      </c>
      <c r="D32" s="21">
        <v>-34689</v>
      </c>
      <c r="E32" s="21">
        <v>-4237</v>
      </c>
      <c r="F32" s="21">
        <v>56842</v>
      </c>
      <c r="G32" s="46"/>
      <c r="H32" s="54" t="s">
        <v>8</v>
      </c>
    </row>
    <row r="33" spans="2:8">
      <c r="B33" s="3">
        <v>1924</v>
      </c>
      <c r="C33" s="21">
        <v>-377076</v>
      </c>
      <c r="D33" s="21">
        <v>-41374</v>
      </c>
      <c r="E33" s="21">
        <v>-5334</v>
      </c>
      <c r="F33" s="21">
        <v>47885</v>
      </c>
      <c r="G33" s="46"/>
      <c r="H33" s="54" t="s">
        <v>9</v>
      </c>
    </row>
    <row r="34" spans="2:8">
      <c r="B34" s="3">
        <v>1920</v>
      </c>
      <c r="C34" s="21">
        <v>-406753</v>
      </c>
      <c r="D34" s="21">
        <v>-32534</v>
      </c>
      <c r="E34" s="21">
        <v>-5628</v>
      </c>
      <c r="F34" s="21">
        <v>61560</v>
      </c>
      <c r="G34" s="46" t="s">
        <v>118</v>
      </c>
      <c r="H34" s="54" t="s">
        <v>10</v>
      </c>
    </row>
    <row r="35" spans="2:8">
      <c r="B35" s="3">
        <v>1916</v>
      </c>
      <c r="C35" s="21">
        <v>-58740</v>
      </c>
      <c r="D35" s="21">
        <v>56</v>
      </c>
      <c r="E35" s="21">
        <v>5649</v>
      </c>
      <c r="F35" s="21">
        <v>60296</v>
      </c>
      <c r="G35" s="46"/>
      <c r="H35" s="55" t="s">
        <v>19</v>
      </c>
    </row>
    <row r="36" spans="2:8">
      <c r="B36" s="3">
        <v>1912</v>
      </c>
      <c r="C36" s="21">
        <v>65520</v>
      </c>
      <c r="D36" s="21">
        <v>1797</v>
      </c>
      <c r="E36" s="21">
        <v>4790</v>
      </c>
      <c r="F36" s="21">
        <v>47821</v>
      </c>
      <c r="G36" s="46"/>
      <c r="H36" s="55" t="s">
        <v>19</v>
      </c>
    </row>
    <row r="37" spans="2:8">
      <c r="B37" s="3">
        <v>1908</v>
      </c>
      <c r="C37" s="21">
        <v>-74438</v>
      </c>
      <c r="D37" s="21">
        <v>-19494</v>
      </c>
      <c r="E37" s="21">
        <v>437</v>
      </c>
      <c r="F37" s="21">
        <v>58343</v>
      </c>
      <c r="G37" s="46"/>
      <c r="H37" s="54" t="s">
        <v>11</v>
      </c>
    </row>
    <row r="38" spans="2:8">
      <c r="B38" s="3">
        <v>1904</v>
      </c>
      <c r="C38" s="21">
        <v>-158882</v>
      </c>
      <c r="D38" s="21">
        <v>-20089</v>
      </c>
      <c r="E38" s="21">
        <v>-2882</v>
      </c>
      <c r="F38" s="21">
        <v>50009</v>
      </c>
      <c r="G38" s="46"/>
      <c r="H38" s="54" t="s">
        <v>12</v>
      </c>
    </row>
    <row r="39" spans="2:8">
      <c r="B39" s="3">
        <v>1900</v>
      </c>
      <c r="C39" s="21">
        <v>-98543</v>
      </c>
      <c r="D39" s="21">
        <v>-19310</v>
      </c>
      <c r="E39" s="21">
        <v>2498</v>
      </c>
      <c r="F39" s="21">
        <v>43654</v>
      </c>
      <c r="G39" s="46"/>
      <c r="H39" s="54" t="s">
        <v>13</v>
      </c>
    </row>
    <row r="40" spans="2:8">
      <c r="B40" s="3">
        <v>1896</v>
      </c>
      <c r="C40" s="21">
        <v>-65552</v>
      </c>
      <c r="D40" s="21">
        <v>-35794</v>
      </c>
      <c r="E40" s="21">
        <v>6438</v>
      </c>
      <c r="F40" s="21">
        <v>49488</v>
      </c>
      <c r="G40" s="46"/>
      <c r="H40" s="54" t="s">
        <v>13</v>
      </c>
    </row>
    <row r="41" spans="2:8">
      <c r="B41" s="3">
        <v>1892</v>
      </c>
      <c r="C41" s="21">
        <v>-23428</v>
      </c>
      <c r="D41" s="21">
        <v>-3577</v>
      </c>
      <c r="E41" s="21">
        <v>-2097</v>
      </c>
      <c r="F41" s="21">
        <v>41335</v>
      </c>
      <c r="G41" s="46"/>
      <c r="H41" s="55" t="s">
        <v>26</v>
      </c>
    </row>
    <row r="42" spans="2:8">
      <c r="B42" s="3">
        <v>1888</v>
      </c>
      <c r="C42" s="21">
        <v>-31726</v>
      </c>
      <c r="D42" s="21">
        <v>-2272</v>
      </c>
      <c r="E42" s="21">
        <v>-1939</v>
      </c>
      <c r="F42" s="21">
        <v>52088</v>
      </c>
      <c r="G42" s="46" t="s">
        <v>31</v>
      </c>
      <c r="H42" s="54" t="s">
        <v>27</v>
      </c>
    </row>
    <row r="43" spans="2:8">
      <c r="B43" s="3">
        <v>1884</v>
      </c>
      <c r="C43" s="21">
        <v>-19773</v>
      </c>
      <c r="D43" s="21">
        <v>-4056</v>
      </c>
      <c r="E43" s="21">
        <v>-1615</v>
      </c>
      <c r="F43" s="21">
        <v>48115</v>
      </c>
      <c r="G43" s="46"/>
      <c r="H43" s="55" t="s">
        <v>26</v>
      </c>
    </row>
    <row r="44" spans="2:8">
      <c r="B44" s="3">
        <v>1880</v>
      </c>
      <c r="C44" s="21">
        <v>-78059</v>
      </c>
      <c r="D44" s="21">
        <v>-4059</v>
      </c>
      <c r="E44" s="21">
        <v>881</v>
      </c>
      <c r="F44" s="21">
        <v>53282</v>
      </c>
      <c r="G44" s="46"/>
      <c r="H44" s="54" t="s">
        <v>25</v>
      </c>
    </row>
    <row r="45" spans="2:8">
      <c r="B45" s="3">
        <v>1876</v>
      </c>
      <c r="C45" s="21">
        <v>-59205</v>
      </c>
      <c r="D45" s="21">
        <v>-3030</v>
      </c>
      <c r="E45" s="21">
        <v>-1075</v>
      </c>
      <c r="F45" s="21">
        <v>-889</v>
      </c>
      <c r="G45" s="46" t="s">
        <v>31</v>
      </c>
      <c r="H45" s="54" t="s">
        <v>24</v>
      </c>
    </row>
    <row r="46" spans="2:8">
      <c r="B46" s="3">
        <v>1872</v>
      </c>
      <c r="C46" s="21">
        <v>-60377</v>
      </c>
      <c r="D46" s="21">
        <v>-5743</v>
      </c>
      <c r="E46" s="21">
        <v>-2177</v>
      </c>
      <c r="F46" s="21">
        <v>-49591</v>
      </c>
      <c r="G46" s="46"/>
      <c r="H46" s="54" t="s">
        <v>20</v>
      </c>
    </row>
    <row r="47" spans="2:8">
      <c r="B47" s="12">
        <v>1868</v>
      </c>
      <c r="C47" s="13">
        <v>-46359</v>
      </c>
      <c r="D47" s="13">
        <v>-7143</v>
      </c>
      <c r="E47" s="13">
        <v>-1262</v>
      </c>
      <c r="F47" s="13">
        <v>-17064</v>
      </c>
      <c r="G47" s="51" t="s">
        <v>119</v>
      </c>
      <c r="H47" s="54" t="s">
        <v>21</v>
      </c>
    </row>
    <row r="48" spans="2:8">
      <c r="B48" s="29">
        <v>1864</v>
      </c>
      <c r="C48" s="21">
        <v>-38975</v>
      </c>
      <c r="D48" s="21">
        <v>-3562</v>
      </c>
      <c r="E48" s="21">
        <v>-3232</v>
      </c>
      <c r="F48" s="3"/>
      <c r="G48" s="46"/>
      <c r="H48" s="54" t="s">
        <v>22</v>
      </c>
    </row>
    <row r="49" spans="2:8">
      <c r="B49" s="29">
        <v>1860</v>
      </c>
      <c r="C49" s="21">
        <v>-14663</v>
      </c>
      <c r="D49" s="21">
        <v>-11632</v>
      </c>
      <c r="E49" s="3"/>
      <c r="F49" s="3"/>
      <c r="G49" s="46"/>
      <c r="H49" s="54" t="s">
        <v>22</v>
      </c>
    </row>
    <row r="50" spans="2:8">
      <c r="B50" s="29">
        <v>1856</v>
      </c>
      <c r="C50" s="21">
        <v>-7505</v>
      </c>
      <c r="D50" s="21">
        <v>-5582</v>
      </c>
      <c r="E50" s="3"/>
      <c r="F50" s="3"/>
      <c r="G50" s="46"/>
      <c r="H50" s="55" t="s">
        <v>23</v>
      </c>
    </row>
  </sheetData>
  <sheetCalcPr fullCalcOnLoad="1"/>
  <mergeCells count="3">
    <mergeCell ref="H4:H9"/>
    <mergeCell ref="B4:B9"/>
    <mergeCell ref="B2:H2"/>
  </mergeCells>
  <phoneticPr fontId="3" type="noConversion"/>
  <conditionalFormatting sqref="C10:E50 F28:F50 F10:F21 F23:F26">
    <cfRule type="cellIs" dxfId="1" priority="0" stopIfTrue="1" operator="lessThan">
      <formula>0</formula>
    </cfRule>
    <cfRule type="cellIs" dxfId="0" priority="0" stopIfTrue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K65"/>
  <sheetViews>
    <sheetView showGridLines="0" zoomScale="125" workbookViewId="0">
      <pane ySplit="6" topLeftCell="A50" activePane="bottomLeft" state="frozen"/>
      <selection pane="bottomLeft" activeCell="E68" sqref="E68"/>
    </sheetView>
  </sheetViews>
  <sheetFormatPr baseColWidth="10" defaultRowHeight="18"/>
  <cols>
    <col min="2" max="2" width="23.42578125" customWidth="1"/>
    <col min="3" max="3" width="15.28515625" customWidth="1"/>
    <col min="4" max="4" width="12.42578125" customWidth="1"/>
  </cols>
  <sheetData>
    <row r="6" spans="2:11" s="31" customFormat="1" ht="54">
      <c r="B6" s="40" t="s">
        <v>121</v>
      </c>
      <c r="C6" s="40" t="s">
        <v>90</v>
      </c>
      <c r="D6" s="40" t="s">
        <v>87</v>
      </c>
      <c r="E6" s="40" t="s">
        <v>122</v>
      </c>
      <c r="F6" s="40" t="s">
        <v>123</v>
      </c>
      <c r="G6" s="40" t="s">
        <v>124</v>
      </c>
      <c r="H6" s="40" t="s">
        <v>125</v>
      </c>
      <c r="I6" s="40" t="s">
        <v>126</v>
      </c>
      <c r="J6" s="40" t="s">
        <v>127</v>
      </c>
      <c r="K6" s="40" t="s">
        <v>95</v>
      </c>
    </row>
    <row r="7" spans="2:11">
      <c r="B7" s="3" t="s">
        <v>128</v>
      </c>
      <c r="C7" s="41">
        <v>4903185</v>
      </c>
      <c r="D7" s="41"/>
      <c r="E7" s="42">
        <v>34</v>
      </c>
      <c r="F7" s="42">
        <v>11</v>
      </c>
      <c r="G7" s="42">
        <v>7</v>
      </c>
      <c r="H7" s="42">
        <v>52</v>
      </c>
      <c r="I7" s="42">
        <v>9</v>
      </c>
      <c r="J7" s="42">
        <v>61</v>
      </c>
      <c r="K7" s="44">
        <f>H7/(C7/1000000)</f>
        <v>10.605351419536486</v>
      </c>
    </row>
    <row r="8" spans="2:11">
      <c r="B8" s="3" t="s">
        <v>129</v>
      </c>
      <c r="C8" s="41">
        <v>731545</v>
      </c>
      <c r="D8" s="41"/>
      <c r="E8" s="42">
        <v>9</v>
      </c>
      <c r="F8" s="42">
        <v>4</v>
      </c>
      <c r="G8" s="42">
        <v>2</v>
      </c>
      <c r="H8" s="42">
        <v>15</v>
      </c>
      <c r="I8" s="42">
        <v>4</v>
      </c>
      <c r="J8" s="42">
        <v>19</v>
      </c>
      <c r="K8" s="44">
        <f>H8/(C8/1000000)</f>
        <v>20.504548592362738</v>
      </c>
    </row>
    <row r="9" spans="2:11">
      <c r="B9" s="3" t="s">
        <v>93</v>
      </c>
      <c r="C9" s="42">
        <v>55641</v>
      </c>
      <c r="D9" s="42"/>
      <c r="E9" s="42">
        <v>0</v>
      </c>
      <c r="F9" s="42">
        <v>6</v>
      </c>
      <c r="G9" s="42">
        <v>0</v>
      </c>
      <c r="H9" s="42">
        <v>6</v>
      </c>
      <c r="I9" s="42">
        <v>5</v>
      </c>
      <c r="J9" s="42">
        <v>11</v>
      </c>
      <c r="K9" s="44">
        <f>H9/(C9/1000000)</f>
        <v>107.83415107564565</v>
      </c>
    </row>
    <row r="10" spans="2:11">
      <c r="B10" s="3" t="s">
        <v>130</v>
      </c>
      <c r="C10" s="41">
        <v>7278717</v>
      </c>
      <c r="D10" s="41"/>
      <c r="E10" s="42">
        <v>44</v>
      </c>
      <c r="F10" s="42">
        <v>14</v>
      </c>
      <c r="G10" s="42">
        <v>9</v>
      </c>
      <c r="H10" s="42">
        <v>67</v>
      </c>
      <c r="I10" s="42">
        <v>12</v>
      </c>
      <c r="J10" s="42">
        <v>79</v>
      </c>
      <c r="K10" s="44">
        <f>H10/(C10/1000000)</f>
        <v>9.2049189438193562</v>
      </c>
    </row>
    <row r="11" spans="2:11">
      <c r="B11" s="3" t="s">
        <v>131</v>
      </c>
      <c r="C11" s="41">
        <v>3017804</v>
      </c>
      <c r="D11" s="41"/>
      <c r="E11" s="42">
        <v>20</v>
      </c>
      <c r="F11" s="42">
        <v>7</v>
      </c>
      <c r="G11" s="42">
        <v>4</v>
      </c>
      <c r="H11" s="42">
        <v>31</v>
      </c>
      <c r="I11" s="42">
        <v>5</v>
      </c>
      <c r="J11" s="42">
        <v>36</v>
      </c>
      <c r="K11" s="44">
        <f>H11/(C11/1000000)</f>
        <v>10.272370240081861</v>
      </c>
    </row>
    <row r="12" spans="2:11">
      <c r="B12" s="3" t="s">
        <v>39</v>
      </c>
      <c r="C12" s="41">
        <v>39512223</v>
      </c>
      <c r="D12" s="41"/>
      <c r="E12" s="42">
        <v>271</v>
      </c>
      <c r="F12" s="42">
        <v>90</v>
      </c>
      <c r="G12" s="42">
        <v>54</v>
      </c>
      <c r="H12" s="42">
        <v>415</v>
      </c>
      <c r="I12" s="42">
        <v>79</v>
      </c>
      <c r="J12" s="42">
        <v>494</v>
      </c>
      <c r="K12" s="44">
        <f>H12/(C12/1000000)</f>
        <v>10.503079009247342</v>
      </c>
    </row>
    <row r="13" spans="2:11">
      <c r="B13" s="3" t="s">
        <v>40</v>
      </c>
      <c r="C13" s="41">
        <v>5758736</v>
      </c>
      <c r="D13" s="41"/>
      <c r="E13" s="42">
        <v>44</v>
      </c>
      <c r="F13" s="42">
        <v>14</v>
      </c>
      <c r="G13" s="42">
        <v>9</v>
      </c>
      <c r="H13" s="42">
        <v>67</v>
      </c>
      <c r="I13" s="42">
        <v>13</v>
      </c>
      <c r="J13" s="42">
        <v>80</v>
      </c>
      <c r="K13" s="44">
        <f>H13/(C13/1000000)</f>
        <v>11.63449757030015</v>
      </c>
    </row>
    <row r="14" spans="2:11">
      <c r="B14" s="3" t="s">
        <v>41</v>
      </c>
      <c r="C14" s="41">
        <v>3565287</v>
      </c>
      <c r="D14" s="41"/>
      <c r="E14" s="42">
        <v>40</v>
      </c>
      <c r="F14" s="42">
        <v>14</v>
      </c>
      <c r="G14" s="42">
        <v>6</v>
      </c>
      <c r="H14" s="42">
        <v>60</v>
      </c>
      <c r="I14" s="42">
        <v>14</v>
      </c>
      <c r="J14" s="42">
        <v>74</v>
      </c>
      <c r="K14" s="44">
        <f>H14/(C14/1000000)</f>
        <v>16.828939717896482</v>
      </c>
    </row>
    <row r="15" spans="2:11">
      <c r="B15" s="3" t="s">
        <v>42</v>
      </c>
      <c r="C15" s="41">
        <v>973764</v>
      </c>
      <c r="D15" s="41"/>
      <c r="E15" s="42">
        <v>14</v>
      </c>
      <c r="F15" s="42">
        <v>5</v>
      </c>
      <c r="G15" s="42">
        <v>2</v>
      </c>
      <c r="H15" s="42">
        <v>21</v>
      </c>
      <c r="I15" s="42">
        <v>12</v>
      </c>
      <c r="J15" s="42">
        <v>33</v>
      </c>
      <c r="K15" s="44">
        <f>H15/(C15/1000000)</f>
        <v>21.565800337658818</v>
      </c>
    </row>
    <row r="16" spans="2:11">
      <c r="B16" s="3" t="s">
        <v>43</v>
      </c>
      <c r="C16" s="42"/>
      <c r="D16" s="42"/>
      <c r="E16" s="42">
        <v>0</v>
      </c>
      <c r="F16" s="42">
        <v>12</v>
      </c>
      <c r="G16" s="42">
        <v>1</v>
      </c>
      <c r="H16" s="42">
        <v>13</v>
      </c>
      <c r="I16" s="42">
        <v>4</v>
      </c>
      <c r="J16" s="42">
        <v>17</v>
      </c>
      <c r="K16" s="44"/>
    </row>
    <row r="17" spans="2:11">
      <c r="B17" s="3" t="s">
        <v>44</v>
      </c>
      <c r="C17" s="41">
        <v>705749</v>
      </c>
      <c r="D17" s="41"/>
      <c r="E17" s="42">
        <v>13</v>
      </c>
      <c r="F17" s="42">
        <v>5</v>
      </c>
      <c r="G17" s="42">
        <v>2</v>
      </c>
      <c r="H17" s="42">
        <v>20</v>
      </c>
      <c r="I17" s="42">
        <v>26</v>
      </c>
      <c r="J17" s="42">
        <v>46</v>
      </c>
      <c r="K17" s="44">
        <f>H17/(C17/1000000)</f>
        <v>28.33868698361599</v>
      </c>
    </row>
    <row r="18" spans="2:11">
      <c r="B18" s="3" t="s">
        <v>45</v>
      </c>
      <c r="C18" s="41">
        <v>21477737</v>
      </c>
      <c r="D18" s="41"/>
      <c r="E18" s="42">
        <v>143</v>
      </c>
      <c r="F18" s="42">
        <v>47</v>
      </c>
      <c r="G18" s="42">
        <v>29</v>
      </c>
      <c r="H18" s="42">
        <v>219</v>
      </c>
      <c r="I18" s="42">
        <v>29</v>
      </c>
      <c r="J18" s="42">
        <v>248</v>
      </c>
      <c r="K18" s="44">
        <f>H18/(C18/1000000)</f>
        <v>10.196604977516952</v>
      </c>
    </row>
    <row r="19" spans="2:11">
      <c r="B19" s="3" t="s">
        <v>46</v>
      </c>
      <c r="C19" s="41">
        <v>10617423</v>
      </c>
      <c r="D19" s="41"/>
      <c r="E19" s="42">
        <v>68</v>
      </c>
      <c r="F19" s="42">
        <v>23</v>
      </c>
      <c r="G19" s="42">
        <v>14</v>
      </c>
      <c r="H19" s="42">
        <v>105</v>
      </c>
      <c r="I19" s="42">
        <v>15</v>
      </c>
      <c r="J19" s="42">
        <v>120</v>
      </c>
      <c r="K19" s="44">
        <f>H19/(C19/1000000)</f>
        <v>9.889405367008548</v>
      </c>
    </row>
    <row r="20" spans="2:11">
      <c r="B20" s="3" t="s">
        <v>94</v>
      </c>
      <c r="C20" s="43">
        <v>164229</v>
      </c>
      <c r="D20" s="43"/>
      <c r="E20" s="42">
        <v>0</v>
      </c>
      <c r="F20" s="42">
        <v>7</v>
      </c>
      <c r="G20" s="42">
        <v>0</v>
      </c>
      <c r="H20" s="42">
        <v>7</v>
      </c>
      <c r="I20" s="42">
        <v>5</v>
      </c>
      <c r="J20" s="42">
        <v>12</v>
      </c>
      <c r="K20" s="44">
        <f>H20/(C20/1000000)</f>
        <v>42.623409994580733</v>
      </c>
    </row>
    <row r="21" spans="2:11">
      <c r="B21" s="3" t="s">
        <v>47</v>
      </c>
      <c r="C21" s="41">
        <v>1415872</v>
      </c>
      <c r="D21" s="41"/>
      <c r="E21" s="42">
        <v>15</v>
      </c>
      <c r="F21" s="42">
        <v>6</v>
      </c>
      <c r="G21" s="42">
        <v>3</v>
      </c>
      <c r="H21" s="42">
        <v>24</v>
      </c>
      <c r="I21" s="42">
        <v>9</v>
      </c>
      <c r="J21" s="42">
        <v>33</v>
      </c>
      <c r="K21" s="44">
        <f>H21/(C21/1000000)</f>
        <v>16.950684807666228</v>
      </c>
    </row>
    <row r="22" spans="2:11">
      <c r="B22" s="3" t="s">
        <v>48</v>
      </c>
      <c r="C22" s="41">
        <v>1787065</v>
      </c>
      <c r="D22" s="41"/>
      <c r="E22" s="42">
        <v>13</v>
      </c>
      <c r="F22" s="42">
        <v>4</v>
      </c>
      <c r="G22" s="42">
        <v>3</v>
      </c>
      <c r="H22" s="42">
        <v>20</v>
      </c>
      <c r="I22" s="42">
        <v>5</v>
      </c>
      <c r="J22" s="42">
        <v>25</v>
      </c>
      <c r="K22" s="44">
        <f>H22/(C22/1000000)</f>
        <v>11.191534723135421</v>
      </c>
    </row>
    <row r="23" spans="2:11">
      <c r="B23" s="3" t="s">
        <v>49</v>
      </c>
      <c r="C23" s="41">
        <v>12671821</v>
      </c>
      <c r="D23" s="41"/>
      <c r="E23" s="42">
        <v>101</v>
      </c>
      <c r="F23" s="42">
        <v>34</v>
      </c>
      <c r="G23" s="42">
        <v>20</v>
      </c>
      <c r="H23" s="42">
        <v>155</v>
      </c>
      <c r="I23" s="42">
        <v>29</v>
      </c>
      <c r="J23" s="42">
        <v>184</v>
      </c>
      <c r="K23" s="44">
        <f>H23/(C23/1000000)</f>
        <v>12.231864702002973</v>
      </c>
    </row>
    <row r="24" spans="2:11">
      <c r="B24" s="3" t="s">
        <v>50</v>
      </c>
      <c r="C24" s="41">
        <v>6732219</v>
      </c>
      <c r="D24" s="41"/>
      <c r="E24" s="42">
        <v>55</v>
      </c>
      <c r="F24" s="42">
        <v>18</v>
      </c>
      <c r="G24" s="42">
        <v>9</v>
      </c>
      <c r="H24" s="42">
        <v>82</v>
      </c>
      <c r="I24" s="42">
        <v>7</v>
      </c>
      <c r="J24" s="42">
        <v>89</v>
      </c>
      <c r="K24" s="44">
        <f>H24/(C24/1000000)</f>
        <v>12.18023359014316</v>
      </c>
    </row>
    <row r="25" spans="2:11">
      <c r="B25" s="3" t="s">
        <v>108</v>
      </c>
      <c r="C25" s="41">
        <v>3155070</v>
      </c>
      <c r="D25" s="41"/>
      <c r="E25" s="42">
        <v>27</v>
      </c>
      <c r="F25" s="42">
        <v>9</v>
      </c>
      <c r="G25" s="42">
        <v>5</v>
      </c>
      <c r="H25" s="42">
        <v>41</v>
      </c>
      <c r="I25" s="42">
        <v>8</v>
      </c>
      <c r="J25" s="42">
        <v>49</v>
      </c>
      <c r="K25" s="44">
        <f>H25/(C25/1000000)</f>
        <v>12.994957322658452</v>
      </c>
    </row>
    <row r="26" spans="2:11">
      <c r="B26" s="3" t="s">
        <v>51</v>
      </c>
      <c r="C26" s="41">
        <v>2913314</v>
      </c>
      <c r="D26" s="41"/>
      <c r="E26" s="42">
        <v>26</v>
      </c>
      <c r="F26" s="42">
        <v>9</v>
      </c>
      <c r="G26" s="42">
        <v>4</v>
      </c>
      <c r="H26" s="42">
        <v>39</v>
      </c>
      <c r="I26" s="42">
        <v>6</v>
      </c>
      <c r="J26" s="42">
        <v>45</v>
      </c>
      <c r="K26" s="44">
        <f>H26/(C26/1000000)</f>
        <v>13.386816525784724</v>
      </c>
    </row>
    <row r="27" spans="2:11">
      <c r="B27" s="3" t="s">
        <v>52</v>
      </c>
      <c r="C27" s="41">
        <v>4467673</v>
      </c>
      <c r="D27" s="41"/>
      <c r="E27" s="42">
        <v>36</v>
      </c>
      <c r="F27" s="42">
        <v>12</v>
      </c>
      <c r="G27" s="42">
        <v>6</v>
      </c>
      <c r="H27" s="42">
        <v>54</v>
      </c>
      <c r="I27" s="42">
        <v>6</v>
      </c>
      <c r="J27" s="42">
        <v>60</v>
      </c>
      <c r="K27" s="44">
        <f>H27/(C27/1000000)</f>
        <v>12.08682909425108</v>
      </c>
    </row>
    <row r="28" spans="2:11">
      <c r="B28" s="3" t="s">
        <v>53</v>
      </c>
      <c r="C28" s="41">
        <v>4648794</v>
      </c>
      <c r="D28" s="41"/>
      <c r="E28" s="42">
        <v>35</v>
      </c>
      <c r="F28" s="42">
        <v>12</v>
      </c>
      <c r="G28" s="42">
        <v>7</v>
      </c>
      <c r="H28" s="42">
        <v>54</v>
      </c>
      <c r="I28" s="42">
        <v>7</v>
      </c>
      <c r="J28" s="42">
        <v>61</v>
      </c>
      <c r="K28" s="44">
        <f>H28/(C28/1000000)</f>
        <v>11.615915869793328</v>
      </c>
    </row>
    <row r="29" spans="2:11">
      <c r="B29" s="3" t="s">
        <v>54</v>
      </c>
      <c r="C29" s="41">
        <v>1344212</v>
      </c>
      <c r="D29" s="41"/>
      <c r="E29" s="42">
        <v>16</v>
      </c>
      <c r="F29" s="42">
        <v>5</v>
      </c>
      <c r="G29" s="42">
        <v>3</v>
      </c>
      <c r="H29" s="42">
        <v>24</v>
      </c>
      <c r="I29" s="42">
        <v>8</v>
      </c>
      <c r="J29" s="42">
        <v>32</v>
      </c>
      <c r="K29" s="44">
        <f>H29/(C29/1000000)</f>
        <v>17.854326549681151</v>
      </c>
    </row>
    <row r="30" spans="2:11">
      <c r="B30" s="3" t="s">
        <v>55</v>
      </c>
      <c r="C30" s="41">
        <v>6045680</v>
      </c>
      <c r="D30" s="41"/>
      <c r="E30" s="42">
        <v>65</v>
      </c>
      <c r="F30" s="42">
        <v>21</v>
      </c>
      <c r="G30" s="42">
        <v>10</v>
      </c>
      <c r="H30" s="42">
        <v>96</v>
      </c>
      <c r="I30" s="42">
        <v>23</v>
      </c>
      <c r="J30" s="42">
        <v>119</v>
      </c>
      <c r="K30" s="44">
        <f>H30/(C30/1000000)</f>
        <v>15.879107064879385</v>
      </c>
    </row>
    <row r="31" spans="2:11">
      <c r="B31" s="3" t="s">
        <v>56</v>
      </c>
      <c r="C31" s="41">
        <v>6892503</v>
      </c>
      <c r="D31" s="41"/>
      <c r="E31" s="42">
        <v>59</v>
      </c>
      <c r="F31" s="42">
        <v>20</v>
      </c>
      <c r="G31" s="42">
        <v>12</v>
      </c>
      <c r="H31" s="42">
        <v>91</v>
      </c>
      <c r="I31" s="42">
        <v>23</v>
      </c>
      <c r="J31" s="42">
        <v>114</v>
      </c>
      <c r="K31" s="44">
        <f>H31/(C31/1000000)</f>
        <v>13.202750872941223</v>
      </c>
    </row>
    <row r="32" spans="2:11">
      <c r="B32" s="3" t="s">
        <v>57</v>
      </c>
      <c r="C32" s="41">
        <v>9986857</v>
      </c>
      <c r="D32" s="41"/>
      <c r="E32" s="42">
        <v>82</v>
      </c>
      <c r="F32" s="42">
        <v>27</v>
      </c>
      <c r="G32" s="42">
        <v>16</v>
      </c>
      <c r="H32" s="42">
        <v>125</v>
      </c>
      <c r="I32" s="42">
        <v>22</v>
      </c>
      <c r="J32" s="42">
        <v>147</v>
      </c>
      <c r="K32" s="44">
        <f>H32/(C32/1000000)</f>
        <v>12.516450370722239</v>
      </c>
    </row>
    <row r="33" spans="2:11">
      <c r="B33" s="3" t="s">
        <v>58</v>
      </c>
      <c r="C33" s="41">
        <v>5639632</v>
      </c>
      <c r="D33" s="41"/>
      <c r="E33" s="42">
        <v>49</v>
      </c>
      <c r="F33" s="42">
        <v>16</v>
      </c>
      <c r="G33" s="42">
        <v>10</v>
      </c>
      <c r="H33" s="42">
        <v>75</v>
      </c>
      <c r="I33" s="42">
        <v>16</v>
      </c>
      <c r="J33" s="42">
        <v>91</v>
      </c>
      <c r="K33" s="44">
        <f>H33/(C33/1000000)</f>
        <v>13.298740059635097</v>
      </c>
    </row>
    <row r="34" spans="2:11">
      <c r="B34" s="3" t="s">
        <v>59</v>
      </c>
      <c r="C34" s="41">
        <v>2976149</v>
      </c>
      <c r="D34" s="41"/>
      <c r="E34" s="42">
        <v>23</v>
      </c>
      <c r="F34" s="42">
        <v>8</v>
      </c>
      <c r="G34" s="42">
        <v>5</v>
      </c>
      <c r="H34" s="42">
        <v>36</v>
      </c>
      <c r="I34" s="42">
        <v>5</v>
      </c>
      <c r="J34" s="42">
        <v>41</v>
      </c>
      <c r="K34" s="44">
        <f>H34/(C34/1000000)</f>
        <v>12.096168572205222</v>
      </c>
    </row>
    <row r="35" spans="2:11">
      <c r="B35" s="3" t="s">
        <v>60</v>
      </c>
      <c r="C35" s="41">
        <v>6137428</v>
      </c>
      <c r="D35" s="41"/>
      <c r="E35" s="42">
        <v>44</v>
      </c>
      <c r="F35" s="42">
        <v>15</v>
      </c>
      <c r="G35" s="42">
        <v>9</v>
      </c>
      <c r="H35" s="42">
        <v>68</v>
      </c>
      <c r="I35" s="42">
        <v>10</v>
      </c>
      <c r="J35" s="42">
        <v>78</v>
      </c>
      <c r="K35" s="44">
        <f>H35/(C35/1000000)</f>
        <v>11.079559711331848</v>
      </c>
    </row>
    <row r="36" spans="2:11">
      <c r="B36" s="3" t="s">
        <v>61</v>
      </c>
      <c r="C36" s="41">
        <v>1068778</v>
      </c>
      <c r="D36" s="41"/>
      <c r="E36" s="42">
        <v>13</v>
      </c>
      <c r="F36" s="42">
        <v>4</v>
      </c>
      <c r="G36" s="42">
        <v>2</v>
      </c>
      <c r="H36" s="42">
        <v>19</v>
      </c>
      <c r="I36" s="42">
        <v>6</v>
      </c>
      <c r="J36" s="42">
        <v>25</v>
      </c>
      <c r="K36" s="44">
        <f>H36/(C36/1000000)</f>
        <v>17.77731203299469</v>
      </c>
    </row>
    <row r="37" spans="2:11">
      <c r="B37" s="3" t="s">
        <v>62</v>
      </c>
      <c r="C37" s="41">
        <v>1934408</v>
      </c>
      <c r="D37" s="41"/>
      <c r="E37" s="42">
        <v>20</v>
      </c>
      <c r="F37" s="42">
        <v>6</v>
      </c>
      <c r="G37" s="42">
        <v>3</v>
      </c>
      <c r="H37" s="42">
        <v>29</v>
      </c>
      <c r="I37" s="42">
        <v>4</v>
      </c>
      <c r="J37" s="42">
        <v>33</v>
      </c>
      <c r="K37" s="44">
        <f>H37/(C37/1000000)</f>
        <v>14.991666701130269</v>
      </c>
    </row>
    <row r="38" spans="2:11">
      <c r="B38" s="3" t="s">
        <v>112</v>
      </c>
      <c r="C38" s="41">
        <v>3080156</v>
      </c>
      <c r="D38" s="41"/>
      <c r="E38" s="42">
        <v>23</v>
      </c>
      <c r="F38" s="42">
        <v>8</v>
      </c>
      <c r="G38" s="42">
        <v>5</v>
      </c>
      <c r="H38" s="42">
        <v>36</v>
      </c>
      <c r="I38" s="42">
        <v>12</v>
      </c>
      <c r="J38" s="42">
        <v>48</v>
      </c>
      <c r="K38" s="44">
        <f>H38/(C38/1000000)</f>
        <v>11.687719712897659</v>
      </c>
    </row>
    <row r="39" spans="2:11">
      <c r="B39" s="3" t="s">
        <v>110</v>
      </c>
      <c r="C39" s="41">
        <v>1359711</v>
      </c>
      <c r="D39" s="41"/>
      <c r="E39" s="42">
        <v>16</v>
      </c>
      <c r="F39" s="42">
        <v>5</v>
      </c>
      <c r="G39" s="42">
        <v>3</v>
      </c>
      <c r="H39" s="42">
        <v>24</v>
      </c>
      <c r="I39" s="42">
        <v>9</v>
      </c>
      <c r="J39" s="42">
        <v>33</v>
      </c>
      <c r="K39" s="44">
        <f>H39/(C39/1000000)</f>
        <v>17.650809620573785</v>
      </c>
    </row>
    <row r="40" spans="2:11">
      <c r="B40" s="3" t="s">
        <v>63</v>
      </c>
      <c r="C40" s="41">
        <v>8882190</v>
      </c>
      <c r="D40" s="41"/>
      <c r="E40" s="42">
        <v>84</v>
      </c>
      <c r="F40" s="42">
        <v>28</v>
      </c>
      <c r="G40" s="42">
        <v>14</v>
      </c>
      <c r="H40" s="42">
        <v>126</v>
      </c>
      <c r="I40" s="42">
        <v>21</v>
      </c>
      <c r="J40" s="42">
        <v>147</v>
      </c>
      <c r="K40" s="44">
        <f>H40/(C40/1000000)</f>
        <v>14.185690691147116</v>
      </c>
    </row>
    <row r="41" spans="2:11">
      <c r="B41" s="3" t="s">
        <v>64</v>
      </c>
      <c r="C41" s="41">
        <v>2096829</v>
      </c>
      <c r="D41" s="41"/>
      <c r="E41" s="42">
        <v>23</v>
      </c>
      <c r="F41" s="42">
        <v>7</v>
      </c>
      <c r="G41" s="42">
        <v>4</v>
      </c>
      <c r="H41" s="42">
        <v>34</v>
      </c>
      <c r="I41" s="42">
        <v>11</v>
      </c>
      <c r="J41" s="42">
        <v>45</v>
      </c>
      <c r="K41" s="44">
        <f>H41/(C41/1000000)</f>
        <v>16.214960781255886</v>
      </c>
    </row>
    <row r="42" spans="2:11">
      <c r="B42" s="3" t="s">
        <v>65</v>
      </c>
      <c r="C42" s="41">
        <v>19453561</v>
      </c>
      <c r="D42" s="41"/>
      <c r="E42" s="42">
        <v>184</v>
      </c>
      <c r="F42" s="42">
        <v>61</v>
      </c>
      <c r="G42" s="42">
        <v>29</v>
      </c>
      <c r="H42" s="42">
        <v>274</v>
      </c>
      <c r="I42" s="42">
        <v>46</v>
      </c>
      <c r="J42" s="42">
        <v>320</v>
      </c>
      <c r="K42" s="44">
        <f>H42/(C42/1000000)</f>
        <v>14.084824881161859</v>
      </c>
    </row>
    <row r="43" spans="2:11">
      <c r="B43" s="3" t="s">
        <v>66</v>
      </c>
      <c r="C43" s="41">
        <v>10488084</v>
      </c>
      <c r="D43" s="41"/>
      <c r="E43" s="42">
        <v>72</v>
      </c>
      <c r="F43" s="42">
        <v>24</v>
      </c>
      <c r="G43" s="42">
        <v>14</v>
      </c>
      <c r="H43" s="42">
        <v>110</v>
      </c>
      <c r="I43" s="42">
        <v>12</v>
      </c>
      <c r="J43" s="42">
        <v>122</v>
      </c>
      <c r="K43" s="44">
        <f>H43/(C43/1000000)</f>
        <v>10.488092963404945</v>
      </c>
    </row>
    <row r="44" spans="2:11">
      <c r="B44" s="3" t="s">
        <v>67</v>
      </c>
      <c r="C44" s="41">
        <v>762062</v>
      </c>
      <c r="D44" s="41"/>
      <c r="E44" s="42">
        <v>9</v>
      </c>
      <c r="F44" s="42">
        <v>3</v>
      </c>
      <c r="G44" s="42">
        <v>2</v>
      </c>
      <c r="H44" s="42">
        <v>14</v>
      </c>
      <c r="I44" s="42">
        <v>4</v>
      </c>
      <c r="J44" s="42">
        <v>18</v>
      </c>
      <c r="K44" s="44">
        <f>H44/(C44/1000000)</f>
        <v>18.371208641816544</v>
      </c>
    </row>
    <row r="45" spans="2:11">
      <c r="B45" s="3" t="s">
        <v>92</v>
      </c>
      <c r="C45" s="43">
        <v>55144</v>
      </c>
      <c r="D45" s="43"/>
      <c r="E45" s="42">
        <v>0</v>
      </c>
      <c r="F45" s="42">
        <v>6</v>
      </c>
      <c r="G45" s="42">
        <v>0</v>
      </c>
      <c r="H45" s="42">
        <v>6</v>
      </c>
      <c r="I45" s="42">
        <v>5</v>
      </c>
      <c r="J45" s="42">
        <v>11</v>
      </c>
      <c r="K45" s="44">
        <f>H45/(C45/1000000)</f>
        <v>108.80603510808066</v>
      </c>
    </row>
    <row r="46" spans="2:11">
      <c r="B46" s="3" t="s">
        <v>68</v>
      </c>
      <c r="C46" s="41">
        <v>11689100</v>
      </c>
      <c r="D46" s="41"/>
      <c r="E46" s="42">
        <v>89</v>
      </c>
      <c r="F46" s="42">
        <v>29</v>
      </c>
      <c r="G46" s="42">
        <v>18</v>
      </c>
      <c r="H46" s="42">
        <v>136</v>
      </c>
      <c r="I46" s="42">
        <v>17</v>
      </c>
      <c r="J46" s="42">
        <v>153</v>
      </c>
      <c r="K46" s="44">
        <f>H46/(C46/1000000)</f>
        <v>11.634770854899008</v>
      </c>
    </row>
    <row r="47" spans="2:11">
      <c r="B47" s="3" t="s">
        <v>69</v>
      </c>
      <c r="C47" s="41">
        <v>3956971</v>
      </c>
      <c r="D47" s="41"/>
      <c r="E47" s="42">
        <v>24</v>
      </c>
      <c r="F47" s="42">
        <v>8</v>
      </c>
      <c r="G47" s="42">
        <v>5</v>
      </c>
      <c r="H47" s="42">
        <v>37</v>
      </c>
      <c r="I47" s="42">
        <v>5</v>
      </c>
      <c r="J47" s="42">
        <v>42</v>
      </c>
      <c r="K47" s="44">
        <f>H47/(C47/1000000)</f>
        <v>9.3505865976778715</v>
      </c>
    </row>
    <row r="48" spans="2:11">
      <c r="B48" s="3" t="s">
        <v>70</v>
      </c>
      <c r="C48" s="41">
        <v>4217737</v>
      </c>
      <c r="D48" s="41"/>
      <c r="E48" s="42">
        <v>41</v>
      </c>
      <c r="F48" s="42">
        <v>13</v>
      </c>
      <c r="G48" s="42">
        <v>7</v>
      </c>
      <c r="H48" s="42">
        <v>61</v>
      </c>
      <c r="I48" s="42">
        <v>14</v>
      </c>
      <c r="J48" s="42">
        <v>75</v>
      </c>
      <c r="K48" s="44">
        <f>H48/(C48/1000000)</f>
        <v>14.462732029047805</v>
      </c>
    </row>
    <row r="49" spans="2:11">
      <c r="B49" s="3" t="s">
        <v>71</v>
      </c>
      <c r="C49" s="41">
        <v>12801989</v>
      </c>
      <c r="D49" s="41"/>
      <c r="E49" s="42">
        <v>125</v>
      </c>
      <c r="F49" s="42">
        <v>41</v>
      </c>
      <c r="G49" s="42">
        <v>20</v>
      </c>
      <c r="H49" s="42">
        <v>186</v>
      </c>
      <c r="I49" s="42">
        <v>24</v>
      </c>
      <c r="J49" s="42">
        <v>210</v>
      </c>
      <c r="K49" s="44">
        <f>H49/(C49/1000000)</f>
        <v>14.528992330801096</v>
      </c>
    </row>
    <row r="50" spans="2:11">
      <c r="B50" s="3" t="s">
        <v>72</v>
      </c>
      <c r="C50" s="41">
        <v>3193694</v>
      </c>
      <c r="D50" s="41"/>
      <c r="E50" s="42">
        <v>33</v>
      </c>
      <c r="F50" s="42">
        <v>11</v>
      </c>
      <c r="G50" s="42">
        <v>7</v>
      </c>
      <c r="H50" s="42">
        <v>51</v>
      </c>
      <c r="I50" s="42">
        <v>7</v>
      </c>
      <c r="J50" s="42">
        <v>58</v>
      </c>
      <c r="K50" s="44">
        <f>H50/(C50/1000000)</f>
        <v>15.968968849238532</v>
      </c>
    </row>
    <row r="51" spans="2:11">
      <c r="B51" s="3" t="s">
        <v>73</v>
      </c>
      <c r="C51" s="41">
        <v>1059361</v>
      </c>
      <c r="D51" s="41"/>
      <c r="E51" s="42">
        <v>18</v>
      </c>
      <c r="F51" s="42">
        <v>5</v>
      </c>
      <c r="G51" s="42">
        <v>3</v>
      </c>
      <c r="H51" s="42">
        <v>26</v>
      </c>
      <c r="I51" s="42">
        <v>10</v>
      </c>
      <c r="J51" s="42">
        <v>36</v>
      </c>
      <c r="K51" s="44">
        <f>H51/(C51/1000000)</f>
        <v>24.54309720671235</v>
      </c>
    </row>
    <row r="52" spans="2:11">
      <c r="B52" s="3" t="s">
        <v>114</v>
      </c>
      <c r="C52" s="41">
        <v>5148714</v>
      </c>
      <c r="D52" s="41"/>
      <c r="E52" s="42">
        <v>35</v>
      </c>
      <c r="F52" s="42">
        <v>12</v>
      </c>
      <c r="G52" s="42">
        <v>7</v>
      </c>
      <c r="H52" s="42">
        <v>54</v>
      </c>
      <c r="I52" s="42">
        <v>9</v>
      </c>
      <c r="J52" s="42">
        <v>63</v>
      </c>
      <c r="K52" s="44">
        <f>H52/(C52/1000000)</f>
        <v>10.488055852393433</v>
      </c>
    </row>
    <row r="53" spans="2:11">
      <c r="B53" s="3" t="s">
        <v>74</v>
      </c>
      <c r="C53" s="41">
        <v>884659</v>
      </c>
      <c r="D53" s="41"/>
      <c r="E53" s="42">
        <v>10</v>
      </c>
      <c r="F53" s="42">
        <v>4</v>
      </c>
      <c r="G53" s="42">
        <v>2</v>
      </c>
      <c r="H53" s="42">
        <v>16</v>
      </c>
      <c r="I53" s="42">
        <v>5</v>
      </c>
      <c r="J53" s="42">
        <v>21</v>
      </c>
      <c r="K53" s="44">
        <f>H53/(C53/1000000)</f>
        <v>18.086064800109423</v>
      </c>
    </row>
    <row r="54" spans="2:11">
      <c r="B54" s="3" t="s">
        <v>75</v>
      </c>
      <c r="C54" s="41">
        <v>6829174</v>
      </c>
      <c r="D54" s="41"/>
      <c r="E54" s="42">
        <v>42</v>
      </c>
      <c r="F54" s="42">
        <v>14</v>
      </c>
      <c r="G54" s="42">
        <v>8</v>
      </c>
      <c r="H54" s="42">
        <v>64</v>
      </c>
      <c r="I54" s="42">
        <v>9</v>
      </c>
      <c r="J54" s="42">
        <v>73</v>
      </c>
      <c r="K54" s="44">
        <f>H54/(C54/1000000)</f>
        <v>9.3715579658682007</v>
      </c>
    </row>
    <row r="55" spans="2:11">
      <c r="B55" s="3" t="s">
        <v>76</v>
      </c>
      <c r="C55" s="41">
        <v>28995881</v>
      </c>
      <c r="D55" s="41"/>
      <c r="E55" s="42">
        <v>149</v>
      </c>
      <c r="F55" s="42">
        <v>49</v>
      </c>
      <c r="G55" s="42">
        <v>30</v>
      </c>
      <c r="H55" s="42">
        <v>228</v>
      </c>
      <c r="I55" s="42">
        <v>33</v>
      </c>
      <c r="J55" s="42">
        <v>261</v>
      </c>
      <c r="K55" s="44">
        <f>H55/(C55/1000000)</f>
        <v>7.8631858090464641</v>
      </c>
    </row>
    <row r="56" spans="2:11">
      <c r="B56" s="3" t="s">
        <v>77</v>
      </c>
      <c r="C56" s="42"/>
      <c r="D56" s="42"/>
      <c r="E56" s="42">
        <v>0</v>
      </c>
      <c r="F56" s="42">
        <v>0</v>
      </c>
      <c r="G56" s="42">
        <v>0</v>
      </c>
      <c r="H56" s="42">
        <v>0</v>
      </c>
      <c r="I56" s="42">
        <v>5</v>
      </c>
      <c r="J56" s="42">
        <v>5</v>
      </c>
      <c r="K56" s="44"/>
    </row>
    <row r="57" spans="2:11">
      <c r="B57" s="3" t="s">
        <v>78</v>
      </c>
      <c r="C57" s="41">
        <v>3205958</v>
      </c>
      <c r="D57" s="41"/>
      <c r="E57" s="42">
        <v>19</v>
      </c>
      <c r="F57" s="42">
        <v>6</v>
      </c>
      <c r="G57" s="42">
        <v>4</v>
      </c>
      <c r="H57" s="42">
        <v>29</v>
      </c>
      <c r="I57" s="42">
        <v>6</v>
      </c>
      <c r="J57" s="42">
        <v>35</v>
      </c>
      <c r="K57" s="44">
        <f>H57/(C57/1000000)</f>
        <v>9.0456581152965825</v>
      </c>
    </row>
    <row r="58" spans="2:11">
      <c r="B58" s="3" t="s">
        <v>79</v>
      </c>
      <c r="C58" s="41">
        <v>623989</v>
      </c>
      <c r="D58" s="41"/>
      <c r="E58" s="42">
        <v>11</v>
      </c>
      <c r="F58" s="42">
        <v>3</v>
      </c>
      <c r="G58" s="42">
        <v>2</v>
      </c>
      <c r="H58" s="42">
        <v>16</v>
      </c>
      <c r="I58" s="42">
        <v>8</v>
      </c>
      <c r="J58" s="42">
        <v>24</v>
      </c>
      <c r="K58" s="44">
        <f>H58/(C58/1000000)</f>
        <v>25.641477654253521</v>
      </c>
    </row>
    <row r="59" spans="2:11">
      <c r="B59" s="3" t="s">
        <v>91</v>
      </c>
      <c r="C59" s="43">
        <v>106405</v>
      </c>
      <c r="D59" s="43"/>
      <c r="E59" s="42">
        <v>0</v>
      </c>
      <c r="F59" s="42">
        <v>7</v>
      </c>
      <c r="G59" s="42">
        <v>0</v>
      </c>
      <c r="H59" s="42">
        <v>7</v>
      </c>
      <c r="I59" s="42">
        <v>6</v>
      </c>
      <c r="J59" s="42">
        <v>13</v>
      </c>
      <c r="K59" s="44">
        <f>H59/(C59/1000000)</f>
        <v>65.786382218880689</v>
      </c>
    </row>
    <row r="60" spans="2:11">
      <c r="B60" s="3" t="s">
        <v>80</v>
      </c>
      <c r="C60" s="41">
        <v>8535519</v>
      </c>
      <c r="D60" s="41"/>
      <c r="E60" s="42">
        <v>65</v>
      </c>
      <c r="F60" s="42">
        <v>21</v>
      </c>
      <c r="G60" s="42">
        <v>13</v>
      </c>
      <c r="H60" s="42">
        <v>99</v>
      </c>
      <c r="I60" s="42">
        <v>25</v>
      </c>
      <c r="J60" s="42">
        <v>124</v>
      </c>
      <c r="K60" s="44">
        <f>H60/(C60/1000000)</f>
        <v>11.598591720081695</v>
      </c>
    </row>
    <row r="61" spans="2:11">
      <c r="B61" s="3" t="s">
        <v>81</v>
      </c>
      <c r="C61" s="41">
        <v>7614893</v>
      </c>
      <c r="D61" s="41"/>
      <c r="E61" s="42">
        <v>58</v>
      </c>
      <c r="F61" s="42">
        <v>19</v>
      </c>
      <c r="G61" s="42">
        <v>12</v>
      </c>
      <c r="H61" s="42">
        <v>89</v>
      </c>
      <c r="I61" s="42">
        <v>19</v>
      </c>
      <c r="J61" s="42">
        <v>108</v>
      </c>
      <c r="K61" s="44">
        <f>H61/(C61/1000000)</f>
        <v>11.687623187876703</v>
      </c>
    </row>
    <row r="62" spans="2:11">
      <c r="B62" s="3" t="s">
        <v>82</v>
      </c>
      <c r="C62" s="41">
        <v>1792147</v>
      </c>
      <c r="D62" s="41"/>
      <c r="E62" s="42">
        <v>19</v>
      </c>
      <c r="F62" s="42">
        <v>6</v>
      </c>
      <c r="G62" s="42">
        <v>3</v>
      </c>
      <c r="H62" s="42">
        <v>28</v>
      </c>
      <c r="I62" s="42">
        <v>6</v>
      </c>
      <c r="J62" s="42">
        <v>34</v>
      </c>
      <c r="K62" s="44">
        <f>H62/(C62/1000000)</f>
        <v>15.623718366852719</v>
      </c>
    </row>
    <row r="63" spans="2:11">
      <c r="B63" s="3" t="s">
        <v>83</v>
      </c>
      <c r="C63" s="41">
        <v>5822434</v>
      </c>
      <c r="D63" s="41"/>
      <c r="E63" s="42">
        <v>55</v>
      </c>
      <c r="F63" s="42">
        <v>19</v>
      </c>
      <c r="G63" s="42">
        <v>10</v>
      </c>
      <c r="H63" s="42">
        <v>84</v>
      </c>
      <c r="I63" s="42">
        <v>13</v>
      </c>
      <c r="J63" s="42">
        <v>97</v>
      </c>
      <c r="K63" s="44">
        <f>H63/(C63/1000000)</f>
        <v>14.426956149266783</v>
      </c>
    </row>
    <row r="64" spans="2:11">
      <c r="B64" s="12" t="s">
        <v>84</v>
      </c>
      <c r="C64" s="63">
        <v>578759</v>
      </c>
      <c r="D64" s="63"/>
      <c r="E64" s="64">
        <v>8</v>
      </c>
      <c r="F64" s="64">
        <v>4</v>
      </c>
      <c r="G64" s="64">
        <v>2</v>
      </c>
      <c r="H64" s="64">
        <v>14</v>
      </c>
      <c r="I64" s="64">
        <v>4</v>
      </c>
      <c r="J64" s="64">
        <v>18</v>
      </c>
      <c r="K64" s="65">
        <f>H64/(C64/1000000)</f>
        <v>24.189688626872325</v>
      </c>
    </row>
    <row r="65" spans="2:11">
      <c r="B65" s="53" t="s">
        <v>38</v>
      </c>
      <c r="C65" s="42">
        <f>SUM(C7:C64)</f>
        <v>331814636</v>
      </c>
      <c r="D65" s="3"/>
      <c r="E65" s="42">
        <f>SUM(E7:E64)</f>
        <v>2591</v>
      </c>
      <c r="F65" s="42">
        <f>SUM(F7:F64)</f>
        <v>898</v>
      </c>
      <c r="G65" s="42">
        <f>SUM(G7:G64)</f>
        <v>490</v>
      </c>
      <c r="H65" s="42">
        <f>SUM(H7:H64)</f>
        <v>3979</v>
      </c>
      <c r="I65" s="42">
        <f>SUM(I7:I64)</f>
        <v>771</v>
      </c>
      <c r="J65" s="42">
        <f>SUM(J7:J64)</f>
        <v>4750</v>
      </c>
      <c r="K65" s="3"/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Page</vt:lpstr>
      <vt:lpstr>Iowa</vt:lpstr>
      <vt:lpstr>New Hampshire</vt:lpstr>
      <vt:lpstr>Nevada</vt:lpstr>
      <vt:lpstr>South Carolina</vt:lpstr>
      <vt:lpstr>4-state comparison</vt:lpstr>
      <vt:lpstr>Dem Delegates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2020-02-08T10:38:57Z</dcterms:created>
  <dcterms:modified xsi:type="dcterms:W3CDTF">2020-02-11T19:14:08Z</dcterms:modified>
</cp:coreProperties>
</file>