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jpeg" ContentType="image/jpeg"/>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720" yWindow="680" windowWidth="33660" windowHeight="19520" tabRatio="500"/>
  </bookViews>
  <sheets>
    <sheet name="General" sheetId="1" r:id="rId1"/>
  </sheet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M64" i="1"/>
  <c r="P57"/>
  <c r="Q57"/>
  <c r="R57"/>
  <c r="P56"/>
  <c r="Q56"/>
  <c r="R56"/>
  <c r="N57"/>
  <c r="M57"/>
  <c r="L57"/>
  <c r="G57"/>
  <c r="N56"/>
  <c r="M56"/>
  <c r="L56"/>
  <c r="J56"/>
  <c r="G56"/>
  <c r="P55"/>
  <c r="Q55"/>
  <c r="R55"/>
  <c r="N55"/>
  <c r="M55"/>
  <c r="L55"/>
  <c r="J55"/>
  <c r="G55"/>
  <c r="P54"/>
  <c r="Q54"/>
  <c r="R54"/>
  <c r="N54"/>
  <c r="M54"/>
  <c r="L54"/>
  <c r="J54"/>
  <c r="G54"/>
  <c r="P53"/>
  <c r="Q53"/>
  <c r="R53"/>
  <c r="N53"/>
  <c r="M53"/>
  <c r="L53"/>
  <c r="J53"/>
  <c r="G53"/>
  <c r="P52"/>
  <c r="I52"/>
  <c r="Q52"/>
  <c r="R52"/>
  <c r="N52"/>
  <c r="M52"/>
  <c r="L52"/>
  <c r="J52"/>
  <c r="G52"/>
  <c r="P51"/>
  <c r="I51"/>
  <c r="Q51"/>
  <c r="R51"/>
  <c r="N51"/>
  <c r="M51"/>
  <c r="L51"/>
  <c r="J51"/>
  <c r="G51"/>
  <c r="P50"/>
  <c r="I50"/>
  <c r="Q50"/>
  <c r="R50"/>
  <c r="N50"/>
  <c r="M50"/>
  <c r="L50"/>
  <c r="J50"/>
  <c r="G50"/>
  <c r="P49"/>
  <c r="Q49"/>
  <c r="R49"/>
  <c r="N49"/>
  <c r="M49"/>
  <c r="L49"/>
  <c r="J49"/>
  <c r="G49"/>
  <c r="P48"/>
  <c r="Q48"/>
  <c r="R48"/>
  <c r="N48"/>
  <c r="M48"/>
  <c r="L48"/>
  <c r="J48"/>
  <c r="G48"/>
  <c r="P47"/>
  <c r="Q47"/>
  <c r="R47"/>
  <c r="N47"/>
  <c r="M47"/>
  <c r="L47"/>
  <c r="J47"/>
  <c r="G47"/>
  <c r="P46"/>
  <c r="Q46"/>
  <c r="R46"/>
  <c r="N46"/>
  <c r="M46"/>
  <c r="L46"/>
  <c r="J46"/>
  <c r="G46"/>
  <c r="P45"/>
  <c r="Q45"/>
  <c r="R45"/>
  <c r="N45"/>
  <c r="M45"/>
  <c r="L45"/>
  <c r="J45"/>
  <c r="G45"/>
  <c r="P44"/>
  <c r="Q44"/>
  <c r="R44"/>
  <c r="N44"/>
  <c r="M44"/>
  <c r="L44"/>
  <c r="J44"/>
  <c r="G44"/>
  <c r="P43"/>
  <c r="Q43"/>
  <c r="R43"/>
  <c r="N43"/>
  <c r="M43"/>
  <c r="L43"/>
  <c r="J43"/>
  <c r="G43"/>
  <c r="P42"/>
  <c r="Q42"/>
  <c r="R42"/>
  <c r="N42"/>
  <c r="M42"/>
  <c r="L42"/>
  <c r="J42"/>
  <c r="G42"/>
  <c r="P41"/>
  <c r="Q41"/>
  <c r="R41"/>
  <c r="N41"/>
  <c r="M41"/>
  <c r="L41"/>
  <c r="J41"/>
  <c r="G41"/>
  <c r="P40"/>
  <c r="Q40"/>
  <c r="R40"/>
  <c r="N40"/>
  <c r="M40"/>
  <c r="L40"/>
  <c r="J40"/>
  <c r="G40"/>
  <c r="P39"/>
  <c r="Q39"/>
  <c r="R39"/>
  <c r="N39"/>
  <c r="M39"/>
  <c r="L39"/>
  <c r="J39"/>
  <c r="G39"/>
  <c r="P38"/>
  <c r="Q38"/>
  <c r="R38"/>
  <c r="N38"/>
  <c r="M38"/>
  <c r="L38"/>
  <c r="J38"/>
  <c r="G38"/>
  <c r="P37"/>
  <c r="Q37"/>
  <c r="R37"/>
  <c r="N37"/>
  <c r="M37"/>
  <c r="L37"/>
  <c r="J37"/>
  <c r="G37"/>
  <c r="P36"/>
  <c r="Q36"/>
  <c r="R36"/>
  <c r="N36"/>
  <c r="M36"/>
  <c r="L36"/>
  <c r="J36"/>
  <c r="G36"/>
  <c r="P35"/>
  <c r="Q35"/>
  <c r="R35"/>
  <c r="N35"/>
  <c r="M35"/>
  <c r="L35"/>
  <c r="J35"/>
  <c r="G35"/>
  <c r="P34"/>
  <c r="Q34"/>
  <c r="R34"/>
  <c r="N34"/>
  <c r="M34"/>
  <c r="L34"/>
  <c r="J34"/>
  <c r="G34"/>
  <c r="P33"/>
  <c r="Q33"/>
  <c r="R33"/>
  <c r="N33"/>
  <c r="M33"/>
  <c r="L33"/>
  <c r="J33"/>
  <c r="G33"/>
  <c r="P32"/>
  <c r="Q32"/>
  <c r="R32"/>
  <c r="N32"/>
  <c r="M32"/>
  <c r="L32"/>
  <c r="J32"/>
  <c r="G32"/>
  <c r="P31"/>
  <c r="Q31"/>
  <c r="R31"/>
  <c r="N31"/>
  <c r="M31"/>
  <c r="L31"/>
  <c r="J31"/>
  <c r="G31"/>
  <c r="Q30"/>
  <c r="P30"/>
  <c r="P29"/>
  <c r="N29"/>
  <c r="L29"/>
  <c r="J29"/>
  <c r="G29"/>
  <c r="F29"/>
  <c r="P28"/>
  <c r="N28"/>
  <c r="L28"/>
  <c r="J28"/>
  <c r="G28"/>
  <c r="F28"/>
  <c r="P27"/>
  <c r="L27"/>
  <c r="F27"/>
  <c r="P26"/>
  <c r="L26"/>
  <c r="F26"/>
  <c r="P25"/>
  <c r="L25"/>
  <c r="F25"/>
  <c r="P24"/>
  <c r="L24"/>
  <c r="F24"/>
  <c r="P23"/>
  <c r="L23"/>
  <c r="F23"/>
  <c r="P22"/>
  <c r="L22"/>
  <c r="F22"/>
  <c r="P21"/>
  <c r="L21"/>
  <c r="F21"/>
  <c r="P20"/>
  <c r="L20"/>
  <c r="F20"/>
  <c r="P19"/>
  <c r="L19"/>
  <c r="F19"/>
  <c r="P18"/>
  <c r="L18"/>
  <c r="F18"/>
  <c r="P17"/>
  <c r="L17"/>
  <c r="P16"/>
  <c r="L16"/>
  <c r="P15"/>
  <c r="L15"/>
  <c r="P14"/>
  <c r="L14"/>
  <c r="F14"/>
  <c r="P13"/>
  <c r="L13"/>
  <c r="P12"/>
  <c r="L12"/>
  <c r="P11"/>
  <c r="L11"/>
  <c r="P10"/>
  <c r="L10"/>
  <c r="P9"/>
  <c r="L9"/>
  <c r="P8"/>
  <c r="L8"/>
  <c r="P7"/>
  <c r="L7"/>
  <c r="P6"/>
  <c r="L6"/>
  <c r="P5"/>
  <c r="L5"/>
  <c r="P4"/>
  <c r="L4"/>
</calcChain>
</file>

<file path=xl/sharedStrings.xml><?xml version="1.0" encoding="utf-8"?>
<sst xmlns="http://schemas.openxmlformats.org/spreadsheetml/2006/main" count="39" uniqueCount="37">
  <si>
    <t xml:space="preserve">Population: census.gov. As of 1 July. Estimated 2022 population calculated by James Conner. 2022=2021*(2021/2020) and rounded to the nearest hundred.
Registered voters and votes cast: MT SecST. 2022 numbers as of 11 November. Votes cast 2022 is for the two federal elections.
Voting eligible population: https://www.electproject.org/. The VEP is the voting age population minus foreign nationals and classes of citizens, such as incarcerated felons, who are legally disqualified from voting.
Compiled by James Conner, flatheadmemo.com. Last updated 11 November 2022. 
</t>
    <phoneticPr fontId="1" type="noConversion"/>
  </si>
  <si>
    <t>Preliminary</t>
    <phoneticPr fontId="1" type="noConversion"/>
  </si>
  <si>
    <t>First year women have the right to vote.</t>
    <phoneticPr fontId="1" type="noConversion"/>
  </si>
  <si>
    <t>2018</t>
    <phoneticPr fontId="1" type="noConversion"/>
  </si>
  <si>
    <t>2018</t>
  </si>
  <si>
    <t>2020</t>
    <phoneticPr fontId="1" type="noConversion"/>
  </si>
  <si>
    <t>2022</t>
    <phoneticPr fontId="1" type="noConversion"/>
  </si>
  <si>
    <t>2022</t>
    <phoneticPr fontId="1" type="noConversion"/>
  </si>
  <si>
    <t>Montana General Election Voter Turnout 1920 – 2022</t>
    <phoneticPr fontId="1" type="noConversion"/>
  </si>
  <si>
    <t>2017</t>
    <phoneticPr fontId="1" type="noConversion"/>
  </si>
  <si>
    <t>Special congressional election to replace Zinke.</t>
    <phoneticPr fontId="1" type="noConversion"/>
  </si>
  <si>
    <t>Reg voters outnumbered VEP.</t>
    <phoneticPr fontId="1" type="noConversion"/>
  </si>
  <si>
    <t>First year 18-year-olds could vote.</t>
    <phoneticPr fontId="1" type="noConversion"/>
  </si>
  <si>
    <t>Con-Con candidates &amp; 2-percent sales tax (defeated).</t>
    <phoneticPr fontId="1" type="noConversion"/>
  </si>
  <si>
    <t>Year</t>
  </si>
  <si>
    <t>Montana Population</t>
    <phoneticPr fontId="1" type="noConversion"/>
  </si>
  <si>
    <r>
      <t xml:space="preserve">Voting Age </t>
    </r>
    <r>
      <rPr>
        <b/>
        <sz val="14"/>
        <color indexed="43"/>
        <rFont val="Calibri"/>
      </rPr>
      <t>(21+)</t>
    </r>
    <r>
      <rPr>
        <b/>
        <sz val="14"/>
        <color indexed="9"/>
        <rFont val="Calibri"/>
      </rPr>
      <t xml:space="preserve"> Population</t>
    </r>
    <phoneticPr fontId="1" type="noConversion"/>
  </si>
  <si>
    <t>Voting Age (18+) Population</t>
    <phoneticPr fontId="1" type="noConversion"/>
  </si>
  <si>
    <r>
      <t>VAP</t>
    </r>
    <r>
      <rPr>
        <b/>
        <sz val="14"/>
        <color indexed="43"/>
        <rFont val="Calibri"/>
      </rPr>
      <t xml:space="preserve"> (21+)</t>
    </r>
    <r>
      <rPr>
        <b/>
        <sz val="14"/>
        <color indexed="9"/>
        <rFont val="Calibri"/>
      </rPr>
      <t xml:space="preserve"> Percent Population</t>
    </r>
    <phoneticPr fontId="1" type="noConversion"/>
  </si>
  <si>
    <t>VAP (18+) Percent Population</t>
    <phoneticPr fontId="1" type="noConversion"/>
  </si>
  <si>
    <r>
      <t xml:space="preserve">Voting Eligible </t>
    </r>
    <r>
      <rPr>
        <b/>
        <sz val="14"/>
        <color indexed="43"/>
        <rFont val="Calibri"/>
      </rPr>
      <t>(21+)</t>
    </r>
    <r>
      <rPr>
        <b/>
        <sz val="14"/>
        <color indexed="9"/>
        <rFont val="Calibri"/>
      </rPr>
      <t xml:space="preserve"> Population</t>
    </r>
    <phoneticPr fontId="1" type="noConversion"/>
  </si>
  <si>
    <t>Voting Eligible  (18+) Population</t>
    <phoneticPr fontId="1" type="noConversion"/>
  </si>
  <si>
    <t>VEP Percent VAP (18+)</t>
    <phoneticPr fontId="1" type="noConversion"/>
  </si>
  <si>
    <t>General Registered</t>
  </si>
  <si>
    <t>General Registered Percent of Population</t>
    <phoneticPr fontId="1" type="noConversion"/>
  </si>
  <si>
    <t>Gen Reg Percent VAP</t>
    <phoneticPr fontId="1" type="noConversion"/>
  </si>
  <si>
    <t>Gen Reg Percent VEP</t>
    <phoneticPr fontId="1" type="noConversion"/>
  </si>
  <si>
    <t>General Votes</t>
    <phoneticPr fontId="1" type="noConversion"/>
  </si>
  <si>
    <t>General Turnout % Registered</t>
    <phoneticPr fontId="1" type="noConversion"/>
  </si>
  <si>
    <t>General Turnout % VEP</t>
    <phoneticPr fontId="1" type="noConversion"/>
  </si>
  <si>
    <t>Gen Reg Turnout Minus VEP Turnout</t>
    <phoneticPr fontId="1" type="noConversion"/>
  </si>
  <si>
    <t>Comment</t>
    <phoneticPr fontId="1" type="noConversion"/>
  </si>
  <si>
    <t>WWII</t>
    <phoneticPr fontId="1" type="noConversion"/>
  </si>
  <si>
    <t>WWII</t>
    <phoneticPr fontId="1" type="noConversion"/>
  </si>
  <si>
    <t>2016</t>
    <phoneticPr fontId="1" type="noConversion"/>
  </si>
  <si>
    <t>2016</t>
  </si>
  <si>
    <t>2017</t>
  </si>
</sst>
</file>

<file path=xl/styles.xml><?xml version="1.0" encoding="utf-8"?>
<styleSheet xmlns="http://schemas.openxmlformats.org/spreadsheetml/2006/main">
  <numFmts count="3">
    <numFmt numFmtId="164" formatCode="#,##0.0"/>
    <numFmt numFmtId="165" formatCode="0.0"/>
    <numFmt numFmtId="166" formatCode="0.000"/>
  </numFmts>
  <fonts count="13">
    <font>
      <sz val="14"/>
      <name val="Calibri"/>
    </font>
    <font>
      <sz val="8"/>
      <name val="Calibri"/>
    </font>
    <font>
      <b/>
      <sz val="36"/>
      <name val="Calibri"/>
    </font>
    <font>
      <b/>
      <sz val="14"/>
      <name val="Calibri"/>
    </font>
    <font>
      <b/>
      <sz val="14"/>
      <color indexed="9"/>
      <name val="Calibri"/>
    </font>
    <font>
      <b/>
      <sz val="14"/>
      <color indexed="43"/>
      <name val="Calibri"/>
    </font>
    <font>
      <sz val="14"/>
      <color indexed="8"/>
      <name val="Calibri"/>
    </font>
    <font>
      <i/>
      <sz val="14"/>
      <color indexed="8"/>
      <name val="Calibri"/>
    </font>
    <font>
      <sz val="14"/>
      <color indexed="12"/>
      <name val="Calibri"/>
    </font>
    <font>
      <i/>
      <sz val="14"/>
      <color indexed="60"/>
      <name val="Calibri"/>
    </font>
    <font>
      <sz val="14"/>
      <color indexed="60"/>
      <name val="Calibri"/>
    </font>
    <font>
      <i/>
      <sz val="14"/>
      <color indexed="53"/>
      <name val="Calibri"/>
    </font>
    <font>
      <sz val="14"/>
      <color indexed="9"/>
      <name val="Calibri"/>
    </font>
  </fonts>
  <fills count="10">
    <fill>
      <patternFill patternType="none"/>
    </fill>
    <fill>
      <patternFill patternType="gray125"/>
    </fill>
    <fill>
      <patternFill patternType="solid">
        <fgColor indexed="8"/>
        <bgColor indexed="64"/>
      </patternFill>
    </fill>
    <fill>
      <patternFill patternType="solid">
        <fgColor indexed="23"/>
        <bgColor indexed="64"/>
      </patternFill>
    </fill>
    <fill>
      <patternFill patternType="solid">
        <fgColor indexed="16"/>
        <bgColor indexed="64"/>
      </patternFill>
    </fill>
    <fill>
      <patternFill patternType="solid">
        <fgColor indexed="41"/>
        <bgColor indexed="64"/>
      </patternFill>
    </fill>
    <fill>
      <patternFill patternType="solid">
        <fgColor indexed="43"/>
        <bgColor indexed="64"/>
      </patternFill>
    </fill>
    <fill>
      <patternFill patternType="solid">
        <fgColor indexed="22"/>
        <bgColor indexed="24"/>
      </patternFill>
    </fill>
    <fill>
      <patternFill patternType="solid">
        <fgColor indexed="9"/>
        <bgColor indexed="24"/>
      </patternFill>
    </fill>
    <fill>
      <patternFill patternType="solid">
        <fgColor indexed="22"/>
        <bgColor indexed="64"/>
      </patternFill>
    </fill>
  </fills>
  <borders count="8">
    <border>
      <left/>
      <right/>
      <top/>
      <bottom/>
      <diagonal/>
    </border>
    <border>
      <left style="thin">
        <color indexed="22"/>
      </left>
      <right style="thin">
        <color indexed="22"/>
      </right>
      <top style="thin">
        <color indexed="22"/>
      </top>
      <bottom/>
      <diagonal/>
    </border>
    <border>
      <left style="thin">
        <color indexed="22"/>
      </left>
      <right style="thin">
        <color indexed="22"/>
      </right>
      <top style="thin">
        <color indexed="22"/>
      </top>
      <bottom style="thin">
        <color indexed="22"/>
      </bottom>
      <diagonal/>
    </border>
    <border>
      <left/>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s>
  <cellStyleXfs count="1">
    <xf numFmtId="0" fontId="0" fillId="0" borderId="0"/>
  </cellStyleXfs>
  <cellXfs count="115">
    <xf numFmtId="0" fontId="0" fillId="0" borderId="0" xfId="0"/>
    <xf numFmtId="0" fontId="0" fillId="0" borderId="0" xfId="0" applyFont="1"/>
    <xf numFmtId="0" fontId="3" fillId="0" borderId="1" xfId="0" applyFont="1" applyBorder="1" applyAlignment="1">
      <alignment horizontal="center" wrapText="1"/>
    </xf>
    <xf numFmtId="0" fontId="4" fillId="2" borderId="1" xfId="0" applyFont="1" applyFill="1" applyBorder="1" applyAlignment="1">
      <alignment horizontal="center" wrapText="1"/>
    </xf>
    <xf numFmtId="3" fontId="4" fillId="2" borderId="1" xfId="0" applyNumberFormat="1" applyFont="1" applyFill="1" applyBorder="1" applyAlignment="1">
      <alignment horizontal="center" wrapText="1"/>
    </xf>
    <xf numFmtId="2" fontId="4" fillId="3" borderId="1" xfId="0" applyNumberFormat="1" applyFont="1" applyFill="1" applyBorder="1" applyAlignment="1">
      <alignment horizontal="center" wrapText="1"/>
    </xf>
    <xf numFmtId="165" fontId="4" fillId="3" borderId="1" xfId="0" applyNumberFormat="1" applyFont="1" applyFill="1" applyBorder="1" applyAlignment="1">
      <alignment horizontal="center" wrapText="1"/>
    </xf>
    <xf numFmtId="0" fontId="4" fillId="4" borderId="1" xfId="0" applyFont="1" applyFill="1" applyBorder="1" applyAlignment="1">
      <alignment horizontal="center" wrapText="1"/>
    </xf>
    <xf numFmtId="0" fontId="4" fillId="3" borderId="1" xfId="0" applyFont="1" applyFill="1" applyBorder="1" applyAlignment="1">
      <alignment horizontal="center" wrapText="1"/>
    </xf>
    <xf numFmtId="0" fontId="3" fillId="5" borderId="1" xfId="0" applyFont="1" applyFill="1" applyBorder="1" applyAlignment="1">
      <alignment horizontal="center" wrapText="1"/>
    </xf>
    <xf numFmtId="165" fontId="3" fillId="6" borderId="1" xfId="0" applyNumberFormat="1" applyFont="1" applyFill="1" applyBorder="1" applyAlignment="1">
      <alignment horizontal="center" wrapText="1"/>
    </xf>
    <xf numFmtId="166" fontId="3" fillId="0" borderId="1" xfId="0" applyNumberFormat="1" applyFont="1" applyBorder="1" applyAlignment="1">
      <alignment horizontal="center" wrapText="1"/>
    </xf>
    <xf numFmtId="0" fontId="3" fillId="0" borderId="2" xfId="0" applyFont="1" applyBorder="1" applyAlignment="1">
      <alignment horizontal="center" wrapText="1"/>
    </xf>
    <xf numFmtId="0" fontId="6" fillId="7" borderId="2" xfId="0" applyFont="1" applyFill="1" applyBorder="1" applyAlignment="1">
      <alignment horizontal="center"/>
    </xf>
    <xf numFmtId="3" fontId="6" fillId="0" borderId="2" xfId="0" applyNumberFormat="1" applyFont="1" applyFill="1" applyBorder="1" applyAlignment="1"/>
    <xf numFmtId="3" fontId="7" fillId="0" borderId="2" xfId="0" applyNumberFormat="1" applyFont="1" applyFill="1" applyBorder="1" applyAlignment="1"/>
    <xf numFmtId="2" fontId="6" fillId="0" borderId="2" xfId="0" applyNumberFormat="1" applyFont="1" applyFill="1" applyBorder="1" applyAlignment="1"/>
    <xf numFmtId="165" fontId="6" fillId="0" borderId="2" xfId="0" applyNumberFormat="1" applyFont="1" applyFill="1" applyBorder="1" applyAlignment="1"/>
    <xf numFmtId="164" fontId="6" fillId="0" borderId="2" xfId="0" applyNumberFormat="1" applyFont="1" applyFill="1" applyBorder="1" applyAlignment="1"/>
    <xf numFmtId="165" fontId="8" fillId="0" borderId="2" xfId="0" applyNumberFormat="1" applyFont="1" applyFill="1" applyBorder="1" applyAlignment="1"/>
    <xf numFmtId="166" fontId="0" fillId="0" borderId="2" xfId="0" applyNumberFormat="1" applyFont="1" applyBorder="1"/>
    <xf numFmtId="0" fontId="0" fillId="0" borderId="2" xfId="0" applyFont="1" applyBorder="1" applyAlignment="1">
      <alignment horizontal="left" indent="1"/>
    </xf>
    <xf numFmtId="0" fontId="6" fillId="8" borderId="2" xfId="0" applyFont="1" applyFill="1" applyBorder="1" applyAlignment="1">
      <alignment horizontal="center"/>
    </xf>
    <xf numFmtId="3" fontId="9" fillId="0" borderId="2" xfId="0" applyNumberFormat="1" applyFont="1" applyFill="1" applyBorder="1" applyAlignment="1"/>
    <xf numFmtId="165" fontId="9" fillId="0" borderId="2" xfId="0" applyNumberFormat="1" applyFont="1" applyFill="1" applyBorder="1" applyAlignment="1"/>
    <xf numFmtId="164" fontId="8" fillId="0" borderId="2" xfId="0" applyNumberFormat="1" applyFont="1" applyFill="1" applyBorder="1" applyAlignment="1"/>
    <xf numFmtId="3" fontId="0" fillId="0" borderId="2" xfId="0" applyNumberFormat="1" applyFont="1" applyFill="1" applyBorder="1" applyAlignment="1"/>
    <xf numFmtId="3" fontId="7" fillId="5" borderId="2" xfId="0" applyNumberFormat="1" applyFont="1" applyFill="1" applyBorder="1" applyAlignment="1"/>
    <xf numFmtId="3" fontId="0" fillId="5" borderId="2" xfId="0" applyNumberFormat="1" applyFont="1" applyFill="1" applyBorder="1" applyAlignment="1"/>
    <xf numFmtId="165" fontId="8" fillId="5" borderId="2" xfId="0" applyNumberFormat="1" applyFont="1" applyFill="1" applyBorder="1" applyAlignment="1"/>
    <xf numFmtId="3" fontId="9" fillId="5" borderId="2" xfId="0" applyNumberFormat="1" applyFont="1" applyFill="1" applyBorder="1" applyAlignment="1"/>
    <xf numFmtId="164" fontId="8" fillId="5" borderId="2" xfId="0" applyNumberFormat="1" applyFont="1" applyFill="1" applyBorder="1" applyAlignment="1"/>
    <xf numFmtId="3" fontId="6" fillId="5" borderId="2" xfId="0" applyNumberFormat="1" applyFont="1" applyFill="1" applyBorder="1" applyAlignment="1"/>
    <xf numFmtId="164" fontId="6" fillId="5" borderId="2" xfId="0" applyNumberFormat="1" applyFont="1" applyFill="1" applyBorder="1" applyAlignment="1"/>
    <xf numFmtId="165" fontId="6" fillId="5" borderId="2" xfId="0" applyNumberFormat="1" applyFont="1" applyFill="1" applyBorder="1" applyAlignment="1"/>
    <xf numFmtId="3" fontId="8" fillId="0" borderId="2" xfId="0" applyNumberFormat="1" applyFont="1" applyFill="1" applyBorder="1" applyAlignment="1"/>
    <xf numFmtId="165" fontId="6" fillId="6" borderId="2" xfId="0" applyNumberFormat="1" applyFont="1" applyFill="1" applyBorder="1" applyAlignment="1"/>
    <xf numFmtId="165" fontId="8" fillId="0" borderId="2" xfId="0" applyNumberFormat="1" applyFont="1" applyBorder="1"/>
    <xf numFmtId="3" fontId="6" fillId="0" borderId="1" xfId="0" applyNumberFormat="1" applyFont="1" applyFill="1" applyBorder="1" applyAlignment="1"/>
    <xf numFmtId="0" fontId="6" fillId="8" borderId="4" xfId="0" applyFont="1" applyFill="1" applyBorder="1" applyAlignment="1">
      <alignment horizontal="center"/>
    </xf>
    <xf numFmtId="3" fontId="0" fillId="0" borderId="2" xfId="0" applyNumberFormat="1" applyFont="1" applyBorder="1"/>
    <xf numFmtId="3" fontId="6" fillId="0" borderId="5" xfId="0" applyNumberFormat="1" applyFont="1" applyFill="1" applyBorder="1" applyAlignment="1"/>
    <xf numFmtId="2" fontId="6" fillId="0" borderId="6" xfId="0" applyNumberFormat="1" applyFont="1" applyFill="1" applyBorder="1" applyAlignment="1"/>
    <xf numFmtId="0" fontId="6" fillId="7" borderId="4" xfId="0" applyFont="1" applyFill="1" applyBorder="1" applyAlignment="1">
      <alignment horizontal="center"/>
    </xf>
    <xf numFmtId="2" fontId="0" fillId="0" borderId="6" xfId="0" applyNumberFormat="1" applyFont="1" applyBorder="1"/>
    <xf numFmtId="165" fontId="0" fillId="6" borderId="2" xfId="0" applyNumberFormat="1" applyFont="1" applyFill="1" applyBorder="1"/>
    <xf numFmtId="0" fontId="0" fillId="0" borderId="0" xfId="0" applyFont="1" applyAlignment="1">
      <alignment vertical="center"/>
    </xf>
    <xf numFmtId="49" fontId="0" fillId="9" borderId="4" xfId="0" applyNumberFormat="1" applyFont="1" applyFill="1" applyBorder="1" applyAlignment="1">
      <alignment horizontal="center" vertical="center" wrapText="1"/>
    </xf>
    <xf numFmtId="49" fontId="0" fillId="0" borderId="5" xfId="0" applyNumberFormat="1" applyFont="1" applyBorder="1" applyAlignment="1">
      <alignment horizontal="left" vertical="center" wrapText="1"/>
    </xf>
    <xf numFmtId="2" fontId="0" fillId="0" borderId="6" xfId="0" applyNumberFormat="1" applyFont="1" applyBorder="1" applyAlignment="1">
      <alignment horizontal="right" vertical="center" wrapText="1"/>
    </xf>
    <xf numFmtId="3" fontId="0" fillId="0" borderId="2" xfId="0" applyNumberFormat="1" applyFont="1" applyBorder="1" applyAlignment="1">
      <alignment horizontal="right" vertical="center" wrapText="1"/>
    </xf>
    <xf numFmtId="164" fontId="8" fillId="0" borderId="2" xfId="0" applyNumberFormat="1" applyFont="1" applyBorder="1" applyAlignment="1">
      <alignment horizontal="right" vertical="center" wrapText="1"/>
    </xf>
    <xf numFmtId="3" fontId="0" fillId="0" borderId="2" xfId="0" applyNumberFormat="1" applyFont="1" applyBorder="1" applyAlignment="1">
      <alignment vertical="center"/>
    </xf>
    <xf numFmtId="164" fontId="8" fillId="0" borderId="2" xfId="0" applyNumberFormat="1" applyFont="1" applyBorder="1" applyAlignment="1">
      <alignment vertical="center"/>
    </xf>
    <xf numFmtId="164" fontId="0" fillId="6" borderId="2" xfId="0" applyNumberFormat="1" applyFont="1" applyFill="1" applyBorder="1" applyAlignment="1">
      <alignment vertical="center"/>
    </xf>
    <xf numFmtId="165" fontId="8" fillId="0" borderId="2" xfId="0" applyNumberFormat="1" applyFont="1" applyBorder="1" applyAlignment="1">
      <alignment vertical="center"/>
    </xf>
    <xf numFmtId="49" fontId="0" fillId="9" borderId="2" xfId="0" applyNumberFormat="1" applyFont="1" applyFill="1" applyBorder="1" applyAlignment="1">
      <alignment horizontal="center" vertical="center" wrapText="1"/>
    </xf>
    <xf numFmtId="0" fontId="0" fillId="0" borderId="2" xfId="0" applyFont="1" applyBorder="1" applyAlignment="1">
      <alignment horizontal="left" vertical="center" indent="1"/>
    </xf>
    <xf numFmtId="0" fontId="0" fillId="0" borderId="4" xfId="0" applyFont="1" applyBorder="1" applyAlignment="1">
      <alignment vertical="center"/>
    </xf>
    <xf numFmtId="49" fontId="0" fillId="5" borderId="5" xfId="0" applyNumberFormat="1" applyFont="1" applyFill="1" applyBorder="1" applyAlignment="1">
      <alignment horizontal="left" vertical="center" wrapText="1"/>
    </xf>
    <xf numFmtId="2" fontId="0" fillId="5" borderId="6" xfId="0" applyNumberFormat="1" applyFont="1" applyFill="1" applyBorder="1" applyAlignment="1">
      <alignment horizontal="right" vertical="center" wrapText="1"/>
    </xf>
    <xf numFmtId="165" fontId="8" fillId="5" borderId="2" xfId="0" applyNumberFormat="1" applyFont="1" applyFill="1" applyBorder="1"/>
    <xf numFmtId="3" fontId="0" fillId="5" borderId="2" xfId="0" applyNumberFormat="1" applyFont="1" applyFill="1" applyBorder="1" applyAlignment="1">
      <alignment horizontal="right" vertical="center" wrapText="1"/>
    </xf>
    <xf numFmtId="164" fontId="8" fillId="5" borderId="2" xfId="0" applyNumberFormat="1" applyFont="1" applyFill="1" applyBorder="1" applyAlignment="1">
      <alignment horizontal="right" vertical="center" wrapText="1"/>
    </xf>
    <xf numFmtId="3" fontId="0" fillId="5" borderId="2" xfId="0" applyNumberFormat="1" applyFont="1" applyFill="1" applyBorder="1" applyAlignment="1">
      <alignment vertical="center"/>
    </xf>
    <xf numFmtId="0" fontId="0" fillId="0" borderId="6" xfId="0" applyFont="1" applyBorder="1" applyAlignment="1">
      <alignment vertical="center"/>
    </xf>
    <xf numFmtId="0" fontId="0" fillId="0" borderId="2" xfId="0" applyFont="1" applyBorder="1" applyAlignment="1">
      <alignment vertical="center"/>
    </xf>
    <xf numFmtId="0" fontId="0" fillId="0" borderId="0" xfId="0" applyFont="1" applyFill="1" applyBorder="1" applyAlignment="1">
      <alignment vertical="center"/>
    </xf>
    <xf numFmtId="49" fontId="6" fillId="0" borderId="4" xfId="0" applyNumberFormat="1" applyFont="1" applyFill="1" applyBorder="1" applyAlignment="1">
      <alignment horizontal="center" vertical="center" wrapText="1"/>
    </xf>
    <xf numFmtId="3" fontId="10" fillId="0" borderId="2" xfId="0" applyNumberFormat="1" applyFont="1" applyBorder="1"/>
    <xf numFmtId="49" fontId="10" fillId="0" borderId="5" xfId="0" applyNumberFormat="1" applyFont="1" applyFill="1" applyBorder="1" applyAlignment="1">
      <alignment horizontal="left" vertical="center" wrapText="1"/>
    </xf>
    <xf numFmtId="2" fontId="0" fillId="0" borderId="6" xfId="0" applyNumberFormat="1" applyFont="1" applyFill="1" applyBorder="1" applyAlignment="1">
      <alignment horizontal="right" vertical="center" wrapText="1"/>
    </xf>
    <xf numFmtId="165" fontId="8" fillId="0" borderId="2" xfId="0" applyNumberFormat="1" applyFont="1" applyFill="1" applyBorder="1"/>
    <xf numFmtId="3" fontId="0" fillId="0" borderId="2" xfId="0" applyNumberFormat="1" applyFont="1" applyFill="1" applyBorder="1" applyAlignment="1">
      <alignment horizontal="right" vertical="center" wrapText="1"/>
    </xf>
    <xf numFmtId="164" fontId="8" fillId="0" borderId="2" xfId="0" applyNumberFormat="1" applyFont="1" applyFill="1" applyBorder="1" applyAlignment="1">
      <alignment horizontal="right" vertical="center" wrapText="1"/>
    </xf>
    <xf numFmtId="3" fontId="0" fillId="0" borderId="2" xfId="0" applyNumberFormat="1" applyFont="1" applyFill="1" applyBorder="1" applyAlignment="1">
      <alignment vertical="center"/>
    </xf>
    <xf numFmtId="164" fontId="8" fillId="0" borderId="2" xfId="0" applyNumberFormat="1" applyFont="1" applyFill="1" applyBorder="1" applyAlignment="1">
      <alignment vertical="center"/>
    </xf>
    <xf numFmtId="165" fontId="8" fillId="0" borderId="2" xfId="0" applyNumberFormat="1" applyFont="1" applyFill="1" applyBorder="1" applyAlignment="1">
      <alignment vertical="center"/>
    </xf>
    <xf numFmtId="49" fontId="6" fillId="0" borderId="2" xfId="0" applyNumberFormat="1" applyFont="1" applyBorder="1" applyAlignment="1">
      <alignment horizontal="center" vertical="center" wrapText="1"/>
    </xf>
    <xf numFmtId="0" fontId="0" fillId="0" borderId="2" xfId="0" applyFont="1" applyFill="1" applyBorder="1" applyAlignment="1">
      <alignment horizontal="left" vertical="center" indent="1"/>
    </xf>
    <xf numFmtId="0" fontId="0" fillId="0" borderId="7" xfId="0" applyFont="1" applyFill="1" applyBorder="1" applyAlignment="1">
      <alignment vertical="center"/>
    </xf>
    <xf numFmtId="49" fontId="6" fillId="9" borderId="7" xfId="0" applyNumberFormat="1" applyFont="1" applyFill="1" applyBorder="1" applyAlignment="1">
      <alignment horizontal="center" vertical="center" wrapText="1"/>
    </xf>
    <xf numFmtId="3" fontId="6" fillId="0" borderId="7" xfId="0" applyNumberFormat="1" applyFont="1" applyBorder="1"/>
    <xf numFmtId="49" fontId="10" fillId="0" borderId="7" xfId="0" applyNumberFormat="1" applyFont="1" applyFill="1" applyBorder="1" applyAlignment="1">
      <alignment horizontal="left" vertical="center" wrapText="1"/>
    </xf>
    <xf numFmtId="3" fontId="6" fillId="0" borderId="7" xfId="0" applyNumberFormat="1" applyFont="1" applyFill="1" applyBorder="1" applyAlignment="1">
      <alignment horizontal="right" vertical="center" wrapText="1"/>
    </xf>
    <xf numFmtId="2" fontId="0" fillId="0" borderId="7" xfId="0" applyNumberFormat="1" applyFont="1" applyFill="1" applyBorder="1" applyAlignment="1">
      <alignment horizontal="right" vertical="center" wrapText="1"/>
    </xf>
    <xf numFmtId="165" fontId="8" fillId="0" borderId="7" xfId="0" applyNumberFormat="1" applyFont="1" applyFill="1" applyBorder="1"/>
    <xf numFmtId="3" fontId="0" fillId="0" borderId="7" xfId="0" applyNumberFormat="1" applyFont="1" applyFill="1" applyBorder="1" applyAlignment="1">
      <alignment horizontal="right" vertical="center" wrapText="1"/>
    </xf>
    <xf numFmtId="3" fontId="6" fillId="0" borderId="7" xfId="0" applyNumberFormat="1" applyFont="1" applyFill="1" applyBorder="1" applyAlignment="1"/>
    <xf numFmtId="164" fontId="8" fillId="0" borderId="7" xfId="0" applyNumberFormat="1" applyFont="1" applyFill="1" applyBorder="1" applyAlignment="1">
      <alignment horizontal="right" vertical="center" wrapText="1"/>
    </xf>
    <xf numFmtId="3" fontId="0" fillId="0" borderId="7" xfId="0" applyNumberFormat="1" applyFont="1" applyFill="1" applyBorder="1" applyAlignment="1">
      <alignment vertical="center"/>
    </xf>
    <xf numFmtId="164" fontId="0" fillId="0" borderId="7" xfId="0" applyNumberFormat="1" applyFont="1" applyFill="1" applyBorder="1" applyAlignment="1">
      <alignment vertical="center"/>
    </xf>
    <xf numFmtId="164" fontId="8" fillId="0" borderId="7" xfId="0" applyNumberFormat="1" applyFont="1" applyFill="1" applyBorder="1" applyAlignment="1">
      <alignment vertical="center"/>
    </xf>
    <xf numFmtId="164" fontId="0" fillId="6" borderId="7" xfId="0" applyNumberFormat="1" applyFont="1" applyFill="1" applyBorder="1" applyAlignment="1">
      <alignment vertical="center"/>
    </xf>
    <xf numFmtId="165" fontId="8" fillId="0" borderId="7" xfId="0" applyNumberFormat="1" applyFont="1" applyFill="1" applyBorder="1" applyAlignment="1">
      <alignment vertical="center"/>
    </xf>
    <xf numFmtId="0" fontId="0" fillId="0" borderId="7" xfId="0" applyFont="1" applyFill="1" applyBorder="1" applyAlignment="1">
      <alignment horizontal="left" vertical="center" indent="1"/>
    </xf>
    <xf numFmtId="49" fontId="6" fillId="0" borderId="7" xfId="0" applyNumberFormat="1" applyFont="1" applyFill="1" applyBorder="1" applyAlignment="1">
      <alignment horizontal="center" vertical="center" wrapText="1"/>
    </xf>
    <xf numFmtId="3" fontId="11" fillId="0" borderId="7" xfId="0" applyNumberFormat="1" applyFont="1" applyBorder="1"/>
    <xf numFmtId="49" fontId="6" fillId="0" borderId="7" xfId="0" applyNumberFormat="1" applyFont="1" applyBorder="1" applyAlignment="1">
      <alignment horizontal="center" vertical="center" wrapText="1"/>
    </xf>
    <xf numFmtId="3" fontId="0" fillId="0" borderId="0" xfId="0" applyNumberFormat="1" applyFont="1"/>
    <xf numFmtId="165" fontId="0" fillId="0" borderId="0" xfId="0" applyNumberFormat="1" applyFont="1"/>
    <xf numFmtId="166" fontId="0" fillId="0" borderId="0" xfId="0" applyNumberFormat="1" applyFont="1"/>
    <xf numFmtId="2" fontId="0" fillId="0" borderId="0" xfId="0" applyNumberFormat="1" applyFont="1"/>
    <xf numFmtId="164" fontId="12" fillId="2" borderId="2" xfId="0" applyNumberFormat="1" applyFont="1" applyFill="1" applyBorder="1" applyAlignment="1">
      <alignment vertical="center"/>
    </xf>
    <xf numFmtId="49" fontId="6" fillId="0" borderId="2" xfId="0" applyNumberFormat="1" applyFont="1" applyFill="1" applyBorder="1" applyAlignment="1">
      <alignment horizontal="center" vertical="center" wrapText="1"/>
    </xf>
    <xf numFmtId="0" fontId="0" fillId="0" borderId="2" xfId="0" applyBorder="1" applyAlignment="1">
      <alignment horizontal="left" indent="1"/>
    </xf>
    <xf numFmtId="0" fontId="0" fillId="0" borderId="7" xfId="0" applyFill="1" applyBorder="1" applyAlignment="1">
      <alignment horizontal="left" vertical="center" indent="1"/>
    </xf>
    <xf numFmtId="0" fontId="0" fillId="0" borderId="2" xfId="0" applyBorder="1" applyAlignment="1">
      <alignment horizontal="left" vertical="center" indent="1"/>
    </xf>
    <xf numFmtId="0" fontId="6" fillId="0" borderId="2" xfId="0" applyFont="1" applyFill="1" applyBorder="1" applyAlignment="1">
      <alignment horizontal="center"/>
    </xf>
    <xf numFmtId="0" fontId="2" fillId="0" borderId="3" xfId="0" applyFont="1" applyBorder="1" applyAlignment="1">
      <alignment horizontal="center"/>
    </xf>
    <xf numFmtId="0" fontId="0" fillId="0" borderId="0" xfId="0" applyAlignment="1">
      <alignment horizontal="left" vertical="top" wrapText="1"/>
    </xf>
    <xf numFmtId="0" fontId="0" fillId="0" borderId="0" xfId="0" applyFont="1" applyAlignment="1">
      <alignment horizontal="left" vertical="top" wrapText="1"/>
    </xf>
    <xf numFmtId="3" fontId="0" fillId="0" borderId="0" xfId="0" applyNumberFormat="1" applyFont="1" applyAlignment="1">
      <alignment horizontal="left" vertical="top" wrapText="1"/>
    </xf>
    <xf numFmtId="2" fontId="0" fillId="0" borderId="0" xfId="0" applyNumberFormat="1" applyFont="1" applyAlignment="1">
      <alignment horizontal="left" vertical="top" wrapText="1"/>
    </xf>
    <xf numFmtId="165" fontId="0" fillId="0" borderId="0" xfId="0" applyNumberFormat="1" applyFont="1" applyAlignment="1">
      <alignment horizontal="left" vertical="top" wrapText="1"/>
    </xf>
  </cellXfs>
  <cellStyles count="1">
    <cellStyle name="Normal" xfId="0" builtinId="0"/>
  </cellStyles>
  <dxfs count="1">
    <dxf>
      <font>
        <b/>
        <i val="0"/>
        <condense val="0"/>
        <extend val="0"/>
        <color indexed="13"/>
      </font>
      <fill>
        <patternFill>
          <bgColor indexed="59"/>
        </patternFill>
      </fill>
    </dxf>
  </dxfs>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2:U67"/>
  <sheetViews>
    <sheetView showGridLines="0" tabSelected="1" workbookViewId="0">
      <pane ySplit="3" topLeftCell="A51" activePane="bottomLeft" state="frozen"/>
      <selection pane="bottomLeft" activeCell="L68" sqref="L68"/>
    </sheetView>
  </sheetViews>
  <sheetFormatPr baseColWidth="10" defaultRowHeight="21" customHeight="1"/>
  <cols>
    <col min="1" max="1" width="7.7109375" style="1" customWidth="1"/>
    <col min="2" max="2" width="7.5703125" style="1" customWidth="1"/>
    <col min="3" max="4" width="10.28515625" style="1" customWidth="1"/>
    <col min="5" max="5" width="10.85546875" style="99" customWidth="1"/>
    <col min="6" max="6" width="10.85546875" style="102" customWidth="1"/>
    <col min="7" max="7" width="10.140625" style="100" customWidth="1"/>
    <col min="8" max="8" width="10.140625" style="99" customWidth="1"/>
    <col min="9" max="10" width="10.7109375" style="99"/>
    <col min="11" max="14" width="11.28515625" style="1" customWidth="1"/>
    <col min="15" max="15" width="10" style="1" customWidth="1"/>
    <col min="16" max="16" width="10.85546875" style="1" customWidth="1"/>
    <col min="17" max="17" width="10.85546875" style="100" customWidth="1"/>
    <col min="18" max="18" width="10.7109375" style="101"/>
    <col min="19" max="19" width="10.7109375" style="1"/>
    <col min="20" max="20" width="51.85546875" style="1" customWidth="1"/>
    <col min="21" max="16384" width="10.7109375" style="1"/>
  </cols>
  <sheetData>
    <row r="2" spans="1:20" ht="45">
      <c r="B2" s="109" t="s">
        <v>8</v>
      </c>
      <c r="C2" s="109"/>
      <c r="D2" s="109"/>
      <c r="E2" s="109"/>
      <c r="F2" s="109"/>
      <c r="G2" s="109"/>
      <c r="H2" s="109"/>
      <c r="I2" s="109"/>
      <c r="J2" s="109"/>
      <c r="K2" s="109"/>
      <c r="L2" s="109"/>
      <c r="M2" s="109"/>
      <c r="N2" s="109"/>
      <c r="O2" s="109"/>
      <c r="P2" s="109"/>
      <c r="Q2" s="109"/>
      <c r="R2" s="109"/>
      <c r="S2" s="109"/>
      <c r="T2" s="109"/>
    </row>
    <row r="3" spans="1:20" s="12" customFormat="1" ht="95" customHeight="1">
      <c r="A3" s="2"/>
      <c r="B3" s="3" t="s">
        <v>14</v>
      </c>
      <c r="C3" s="3" t="s">
        <v>15</v>
      </c>
      <c r="D3" s="3" t="s">
        <v>16</v>
      </c>
      <c r="E3" s="4" t="s">
        <v>17</v>
      </c>
      <c r="F3" s="5" t="s">
        <v>18</v>
      </c>
      <c r="G3" s="6" t="s">
        <v>19</v>
      </c>
      <c r="H3" s="4" t="s">
        <v>20</v>
      </c>
      <c r="I3" s="4" t="s">
        <v>21</v>
      </c>
      <c r="J3" s="4" t="s">
        <v>22</v>
      </c>
      <c r="K3" s="7" t="s">
        <v>23</v>
      </c>
      <c r="L3" s="7" t="s">
        <v>24</v>
      </c>
      <c r="M3" s="7" t="s">
        <v>25</v>
      </c>
      <c r="N3" s="7" t="s">
        <v>26</v>
      </c>
      <c r="O3" s="8" t="s">
        <v>27</v>
      </c>
      <c r="P3" s="9" t="s">
        <v>28</v>
      </c>
      <c r="Q3" s="10" t="s">
        <v>29</v>
      </c>
      <c r="R3" s="11" t="s">
        <v>30</v>
      </c>
      <c r="S3" s="3" t="s">
        <v>14</v>
      </c>
      <c r="T3" s="2" t="s">
        <v>31</v>
      </c>
    </row>
    <row r="4" spans="1:20" ht="18">
      <c r="B4" s="13">
        <v>1920</v>
      </c>
      <c r="C4" s="14">
        <v>543000</v>
      </c>
      <c r="D4" s="14"/>
      <c r="E4" s="15"/>
      <c r="F4" s="16"/>
      <c r="G4" s="17"/>
      <c r="H4" s="14"/>
      <c r="I4" s="15"/>
      <c r="J4" s="15"/>
      <c r="K4" s="14">
        <v>261257</v>
      </c>
      <c r="L4" s="18">
        <f t="shared" ref="L4:L29" si="0">(K4/C4)*100</f>
        <v>48.113627992633518</v>
      </c>
      <c r="M4" s="18"/>
      <c r="N4" s="18"/>
      <c r="O4" s="14">
        <v>178968</v>
      </c>
      <c r="P4" s="19">
        <f t="shared" ref="P4:P35" si="1">(O4/K4)*100</f>
        <v>68.50266212962714</v>
      </c>
      <c r="Q4" s="19"/>
      <c r="R4" s="20"/>
      <c r="S4" s="13">
        <v>1920</v>
      </c>
      <c r="T4" s="105" t="s">
        <v>2</v>
      </c>
    </row>
    <row r="5" spans="1:20" ht="18">
      <c r="B5" s="22">
        <v>1922</v>
      </c>
      <c r="C5" s="14">
        <v>543000</v>
      </c>
      <c r="D5" s="14"/>
      <c r="E5" s="15"/>
      <c r="F5" s="16"/>
      <c r="G5" s="17"/>
      <c r="H5" s="14"/>
      <c r="I5" s="15"/>
      <c r="J5" s="15"/>
      <c r="K5" s="14">
        <v>243936</v>
      </c>
      <c r="L5" s="18">
        <f t="shared" si="0"/>
        <v>44.923756906077351</v>
      </c>
      <c r="M5" s="18"/>
      <c r="N5" s="18"/>
      <c r="O5" s="14">
        <v>158737</v>
      </c>
      <c r="P5" s="19">
        <f t="shared" si="1"/>
        <v>65.073215925488654</v>
      </c>
      <c r="Q5" s="19"/>
      <c r="R5" s="20"/>
      <c r="S5" s="22">
        <v>1922</v>
      </c>
      <c r="T5" s="21"/>
    </row>
    <row r="6" spans="1:20" ht="18">
      <c r="B6" s="13">
        <v>1924</v>
      </c>
      <c r="C6" s="14">
        <v>538000</v>
      </c>
      <c r="D6" s="14"/>
      <c r="E6" s="15"/>
      <c r="F6" s="16"/>
      <c r="G6" s="17"/>
      <c r="H6" s="14"/>
      <c r="I6" s="15"/>
      <c r="J6" s="15"/>
      <c r="K6" s="14">
        <v>240800</v>
      </c>
      <c r="L6" s="18">
        <f t="shared" si="0"/>
        <v>44.758364312267659</v>
      </c>
      <c r="M6" s="18"/>
      <c r="N6" s="18"/>
      <c r="O6" s="14">
        <v>174415</v>
      </c>
      <c r="P6" s="19">
        <f t="shared" si="1"/>
        <v>72.431478405315616</v>
      </c>
      <c r="Q6" s="19"/>
      <c r="R6" s="20"/>
      <c r="S6" s="13">
        <v>1924</v>
      </c>
      <c r="T6" s="21"/>
    </row>
    <row r="7" spans="1:20" ht="18">
      <c r="B7" s="22">
        <v>1926</v>
      </c>
      <c r="C7" s="14">
        <v>531000</v>
      </c>
      <c r="D7" s="14"/>
      <c r="E7" s="15"/>
      <c r="F7" s="16"/>
      <c r="G7" s="17"/>
      <c r="H7" s="14"/>
      <c r="I7" s="15"/>
      <c r="J7" s="15"/>
      <c r="K7" s="14">
        <v>227118</v>
      </c>
      <c r="L7" s="18">
        <f t="shared" si="0"/>
        <v>42.771751412429374</v>
      </c>
      <c r="M7" s="18"/>
      <c r="N7" s="18"/>
      <c r="O7" s="14">
        <v>153442</v>
      </c>
      <c r="P7" s="19">
        <f t="shared" si="1"/>
        <v>67.560475171496762</v>
      </c>
      <c r="Q7" s="19"/>
      <c r="R7" s="20"/>
      <c r="S7" s="22">
        <v>1926</v>
      </c>
      <c r="T7" s="21"/>
    </row>
    <row r="8" spans="1:20" ht="18">
      <c r="B8" s="13">
        <v>1928</v>
      </c>
      <c r="C8" s="14">
        <v>541000</v>
      </c>
      <c r="D8" s="14"/>
      <c r="E8" s="15"/>
      <c r="F8" s="16"/>
      <c r="G8" s="17"/>
      <c r="H8" s="14"/>
      <c r="I8" s="15"/>
      <c r="J8" s="15"/>
      <c r="K8" s="14">
        <v>241096</v>
      </c>
      <c r="L8" s="18">
        <f t="shared" si="0"/>
        <v>44.564879852125692</v>
      </c>
      <c r="M8" s="18"/>
      <c r="N8" s="18"/>
      <c r="O8" s="14">
        <v>194840</v>
      </c>
      <c r="P8" s="19">
        <f t="shared" si="1"/>
        <v>80.814281448053876</v>
      </c>
      <c r="Q8" s="19"/>
      <c r="R8" s="20"/>
      <c r="S8" s="13">
        <v>1928</v>
      </c>
      <c r="T8" s="21"/>
    </row>
    <row r="9" spans="1:20" ht="18">
      <c r="B9" s="22">
        <v>1930</v>
      </c>
      <c r="C9" s="14">
        <v>539000</v>
      </c>
      <c r="D9" s="14"/>
      <c r="E9" s="15"/>
      <c r="F9" s="16"/>
      <c r="G9" s="17"/>
      <c r="H9" s="14"/>
      <c r="I9" s="15"/>
      <c r="J9" s="15"/>
      <c r="K9" s="14">
        <v>240086</v>
      </c>
      <c r="L9" s="18">
        <f t="shared" si="0"/>
        <v>44.542857142857144</v>
      </c>
      <c r="M9" s="18"/>
      <c r="N9" s="18"/>
      <c r="O9" s="14">
        <v>176161</v>
      </c>
      <c r="P9" s="19">
        <f t="shared" si="1"/>
        <v>73.374124272135816</v>
      </c>
      <c r="Q9" s="19"/>
      <c r="R9" s="20"/>
      <c r="S9" s="22">
        <v>1930</v>
      </c>
      <c r="T9" s="21"/>
    </row>
    <row r="10" spans="1:20" ht="18">
      <c r="B10" s="13">
        <v>1932</v>
      </c>
      <c r="C10" s="14">
        <v>540000</v>
      </c>
      <c r="D10" s="14"/>
      <c r="E10" s="15"/>
      <c r="F10" s="16"/>
      <c r="G10" s="17"/>
      <c r="H10" s="14"/>
      <c r="I10" s="15"/>
      <c r="J10" s="15"/>
      <c r="K10" s="14">
        <v>265181</v>
      </c>
      <c r="L10" s="18">
        <f t="shared" si="0"/>
        <v>49.107592592592589</v>
      </c>
      <c r="M10" s="18"/>
      <c r="N10" s="18"/>
      <c r="O10" s="14">
        <v>216381</v>
      </c>
      <c r="P10" s="19">
        <f t="shared" si="1"/>
        <v>81.597474932216102</v>
      </c>
      <c r="Q10" s="19"/>
      <c r="R10" s="20"/>
      <c r="S10" s="13">
        <v>1932</v>
      </c>
      <c r="T10" s="21"/>
    </row>
    <row r="11" spans="1:20" ht="18">
      <c r="B11" s="22">
        <v>1934</v>
      </c>
      <c r="C11" s="14">
        <v>545000</v>
      </c>
      <c r="D11" s="14"/>
      <c r="E11" s="15"/>
      <c r="F11" s="16"/>
      <c r="G11" s="17"/>
      <c r="H11" s="14"/>
      <c r="I11" s="15"/>
      <c r="J11" s="15"/>
      <c r="K11" s="14">
        <v>268482</v>
      </c>
      <c r="L11" s="18">
        <f t="shared" si="0"/>
        <v>49.262752293577982</v>
      </c>
      <c r="M11" s="18"/>
      <c r="N11" s="18"/>
      <c r="O11" s="14">
        <v>203626</v>
      </c>
      <c r="P11" s="19">
        <f t="shared" si="1"/>
        <v>75.843445743103814</v>
      </c>
      <c r="Q11" s="19"/>
      <c r="R11" s="20"/>
      <c r="S11" s="22">
        <v>1934</v>
      </c>
      <c r="T11" s="21"/>
    </row>
    <row r="12" spans="1:20" ht="18">
      <c r="B12" s="13">
        <v>1936</v>
      </c>
      <c r="C12" s="14">
        <v>554000</v>
      </c>
      <c r="D12" s="14"/>
      <c r="E12" s="15"/>
      <c r="F12" s="16"/>
      <c r="G12" s="17"/>
      <c r="H12" s="14"/>
      <c r="I12" s="15"/>
      <c r="J12" s="15"/>
      <c r="K12" s="14">
        <v>283695</v>
      </c>
      <c r="L12" s="18">
        <f t="shared" si="0"/>
        <v>51.208483754512635</v>
      </c>
      <c r="M12" s="18"/>
      <c r="N12" s="18"/>
      <c r="O12" s="14">
        <v>226353</v>
      </c>
      <c r="P12" s="19">
        <f t="shared" si="1"/>
        <v>79.787447787236289</v>
      </c>
      <c r="Q12" s="19"/>
      <c r="R12" s="20"/>
      <c r="S12" s="13">
        <v>1936</v>
      </c>
      <c r="T12" s="21"/>
    </row>
    <row r="13" spans="1:20" ht="18">
      <c r="B13" s="22">
        <v>1938</v>
      </c>
      <c r="C13" s="14">
        <v>552000</v>
      </c>
      <c r="D13" s="14"/>
      <c r="E13" s="15"/>
      <c r="F13" s="16"/>
      <c r="G13" s="17"/>
      <c r="H13" s="14"/>
      <c r="I13" s="15"/>
      <c r="J13" s="15"/>
      <c r="K13" s="14">
        <v>269963</v>
      </c>
      <c r="L13" s="18">
        <f t="shared" si="0"/>
        <v>48.906340579710147</v>
      </c>
      <c r="M13" s="18"/>
      <c r="N13" s="18"/>
      <c r="O13" s="14">
        <v>208710</v>
      </c>
      <c r="P13" s="19">
        <f t="shared" si="1"/>
        <v>77.310594414790174</v>
      </c>
      <c r="Q13" s="19"/>
      <c r="R13" s="20"/>
      <c r="S13" s="22">
        <v>1938</v>
      </c>
      <c r="T13" s="21"/>
    </row>
    <row r="14" spans="1:20" ht="18">
      <c r="B14" s="13">
        <v>1940</v>
      </c>
      <c r="C14" s="14">
        <v>558000</v>
      </c>
      <c r="D14" s="14">
        <v>356037</v>
      </c>
      <c r="E14" s="15"/>
      <c r="F14" s="19">
        <f>(D14/C14)*100</f>
        <v>63.805913978494623</v>
      </c>
      <c r="G14" s="17"/>
      <c r="H14" s="14"/>
      <c r="I14" s="15"/>
      <c r="J14" s="15"/>
      <c r="K14" s="14">
        <v>295237</v>
      </c>
      <c r="L14" s="18">
        <f t="shared" si="0"/>
        <v>52.909856630824372</v>
      </c>
      <c r="M14" s="18"/>
      <c r="N14" s="18"/>
      <c r="O14" s="14">
        <v>240694</v>
      </c>
      <c r="P14" s="19">
        <f t="shared" si="1"/>
        <v>81.525689530783737</v>
      </c>
      <c r="Q14" s="19"/>
      <c r="R14" s="20"/>
      <c r="S14" s="13">
        <v>1940</v>
      </c>
      <c r="T14" s="21"/>
    </row>
    <row r="15" spans="1:20" ht="18">
      <c r="B15" s="22">
        <v>1942</v>
      </c>
      <c r="C15" s="14">
        <v>518000</v>
      </c>
      <c r="D15" s="14"/>
      <c r="E15" s="15"/>
      <c r="F15" s="19"/>
      <c r="G15" s="17"/>
      <c r="H15" s="14"/>
      <c r="I15" s="15"/>
      <c r="J15" s="15"/>
      <c r="K15" s="14">
        <v>271773</v>
      </c>
      <c r="L15" s="18">
        <f t="shared" si="0"/>
        <v>52.465830115830116</v>
      </c>
      <c r="M15" s="18"/>
      <c r="N15" s="18"/>
      <c r="O15" s="14">
        <v>170514</v>
      </c>
      <c r="P15" s="19">
        <f t="shared" si="1"/>
        <v>62.741331920389442</v>
      </c>
      <c r="Q15" s="19"/>
      <c r="R15" s="20"/>
      <c r="S15" s="22">
        <v>1942</v>
      </c>
      <c r="T15" s="21" t="s">
        <v>32</v>
      </c>
    </row>
    <row r="16" spans="1:20" ht="18">
      <c r="B16" s="13">
        <v>1944</v>
      </c>
      <c r="C16" s="14">
        <v>469000</v>
      </c>
      <c r="D16" s="14"/>
      <c r="E16" s="15"/>
      <c r="F16" s="19"/>
      <c r="G16" s="17"/>
      <c r="H16" s="14"/>
      <c r="I16" s="15"/>
      <c r="J16" s="15"/>
      <c r="K16" s="14">
        <v>248392</v>
      </c>
      <c r="L16" s="18">
        <f t="shared" si="0"/>
        <v>52.962046908315564</v>
      </c>
      <c r="M16" s="18"/>
      <c r="N16" s="18"/>
      <c r="O16" s="14">
        <v>197217</v>
      </c>
      <c r="P16" s="19">
        <f t="shared" si="1"/>
        <v>79.39748462108281</v>
      </c>
      <c r="Q16" s="19"/>
      <c r="R16" s="20"/>
      <c r="S16" s="13">
        <v>1944</v>
      </c>
      <c r="T16" s="21" t="s">
        <v>33</v>
      </c>
    </row>
    <row r="17" spans="2:20" ht="18">
      <c r="B17" s="22">
        <v>1946</v>
      </c>
      <c r="C17" s="14">
        <v>514000</v>
      </c>
      <c r="D17" s="14"/>
      <c r="E17" s="15"/>
      <c r="F17" s="19"/>
      <c r="G17" s="17"/>
      <c r="H17" s="14"/>
      <c r="I17" s="15"/>
      <c r="J17" s="15"/>
      <c r="K17" s="14">
        <v>263422</v>
      </c>
      <c r="L17" s="18">
        <f t="shared" si="0"/>
        <v>51.249416342412445</v>
      </c>
      <c r="M17" s="18"/>
      <c r="N17" s="18"/>
      <c r="O17" s="14">
        <v>190566</v>
      </c>
      <c r="P17" s="19">
        <f t="shared" si="1"/>
        <v>72.342477089992485</v>
      </c>
      <c r="Q17" s="19"/>
      <c r="R17" s="20"/>
      <c r="S17" s="22">
        <v>1946</v>
      </c>
      <c r="T17" s="21"/>
    </row>
    <row r="18" spans="2:20" ht="18">
      <c r="B18" s="13">
        <v>1948</v>
      </c>
      <c r="C18" s="14">
        <v>542000</v>
      </c>
      <c r="D18" s="14">
        <v>347000</v>
      </c>
      <c r="E18" s="15"/>
      <c r="F18" s="19">
        <f t="shared" ref="F18:F29" si="2">(D18/C18)*100</f>
        <v>64.022140221402211</v>
      </c>
      <c r="G18" s="17"/>
      <c r="H18" s="14"/>
      <c r="I18" s="15"/>
      <c r="J18" s="15"/>
      <c r="K18" s="14">
        <v>269779</v>
      </c>
      <c r="L18" s="18">
        <f t="shared" si="0"/>
        <v>49.774723247232473</v>
      </c>
      <c r="M18" s="18"/>
      <c r="N18" s="18"/>
      <c r="O18" s="14">
        <v>221003</v>
      </c>
      <c r="P18" s="19">
        <f t="shared" si="1"/>
        <v>81.920016013107016</v>
      </c>
      <c r="Q18" s="19"/>
      <c r="R18" s="20"/>
      <c r="S18" s="13">
        <v>1948</v>
      </c>
      <c r="T18" s="21"/>
    </row>
    <row r="19" spans="2:20" ht="18">
      <c r="B19" s="22">
        <v>1950</v>
      </c>
      <c r="C19" s="14">
        <v>591000</v>
      </c>
      <c r="D19" s="14">
        <v>370000</v>
      </c>
      <c r="E19" s="15"/>
      <c r="F19" s="19">
        <f t="shared" si="2"/>
        <v>62.605752961082906</v>
      </c>
      <c r="G19" s="17"/>
      <c r="H19" s="14"/>
      <c r="I19" s="15"/>
      <c r="J19" s="15"/>
      <c r="K19" s="14">
        <v>272103</v>
      </c>
      <c r="L19" s="18">
        <f t="shared" si="0"/>
        <v>46.041116751269037</v>
      </c>
      <c r="M19" s="18"/>
      <c r="N19" s="18"/>
      <c r="O19" s="14">
        <v>210527</v>
      </c>
      <c r="P19" s="19">
        <f t="shared" si="1"/>
        <v>77.370334027923249</v>
      </c>
      <c r="Q19" s="19"/>
      <c r="R19" s="20"/>
      <c r="S19" s="22">
        <v>1950</v>
      </c>
      <c r="T19" s="21"/>
    </row>
    <row r="20" spans="2:20" ht="18">
      <c r="B20" s="13">
        <v>1952</v>
      </c>
      <c r="C20" s="14">
        <v>602000</v>
      </c>
      <c r="D20" s="14">
        <v>367000</v>
      </c>
      <c r="E20" s="15"/>
      <c r="F20" s="19">
        <f t="shared" si="2"/>
        <v>60.963455149501669</v>
      </c>
      <c r="G20" s="17"/>
      <c r="H20" s="14"/>
      <c r="I20" s="15"/>
      <c r="J20" s="15"/>
      <c r="K20" s="14">
        <v>304053</v>
      </c>
      <c r="L20" s="18">
        <f t="shared" si="0"/>
        <v>50.50714285714286</v>
      </c>
      <c r="M20" s="18"/>
      <c r="N20" s="18"/>
      <c r="O20" s="14">
        <v>260469</v>
      </c>
      <c r="P20" s="19">
        <f t="shared" si="1"/>
        <v>85.66565697427751</v>
      </c>
      <c r="Q20" s="19"/>
      <c r="R20" s="20"/>
      <c r="S20" s="13">
        <v>1952</v>
      </c>
      <c r="T20" s="21"/>
    </row>
    <row r="21" spans="2:20" ht="18">
      <c r="B21" s="22">
        <v>1954</v>
      </c>
      <c r="C21" s="14">
        <v>624000</v>
      </c>
      <c r="D21" s="14">
        <v>378000</v>
      </c>
      <c r="E21" s="15"/>
      <c r="F21" s="19">
        <f t="shared" si="2"/>
        <v>60.576923076923073</v>
      </c>
      <c r="G21" s="17"/>
      <c r="H21" s="14"/>
      <c r="I21" s="15"/>
      <c r="J21" s="15"/>
      <c r="K21" s="14">
        <v>296611</v>
      </c>
      <c r="L21" s="18">
        <f t="shared" si="0"/>
        <v>47.533814102564101</v>
      </c>
      <c r="M21" s="18"/>
      <c r="N21" s="18"/>
      <c r="O21" s="14">
        <v>227454</v>
      </c>
      <c r="P21" s="19">
        <f t="shared" si="1"/>
        <v>76.684276712596628</v>
      </c>
      <c r="Q21" s="19"/>
      <c r="R21" s="20"/>
      <c r="S21" s="22">
        <v>1954</v>
      </c>
      <c r="T21" s="21"/>
    </row>
    <row r="22" spans="2:20" ht="18">
      <c r="B22" s="13">
        <v>1956</v>
      </c>
      <c r="C22" s="14">
        <v>656000</v>
      </c>
      <c r="D22" s="14">
        <v>375000</v>
      </c>
      <c r="E22" s="15"/>
      <c r="F22" s="19">
        <f t="shared" si="2"/>
        <v>57.164634146341463</v>
      </c>
      <c r="G22" s="17"/>
      <c r="H22" s="14"/>
      <c r="I22" s="15"/>
      <c r="J22" s="15"/>
      <c r="K22" s="14">
        <v>316444</v>
      </c>
      <c r="L22" s="18">
        <f t="shared" si="0"/>
        <v>48.238414634146345</v>
      </c>
      <c r="M22" s="18"/>
      <c r="N22" s="18"/>
      <c r="O22" s="14">
        <v>263204</v>
      </c>
      <c r="P22" s="19">
        <f t="shared" si="1"/>
        <v>83.175538167890679</v>
      </c>
      <c r="Q22" s="19"/>
      <c r="R22" s="20"/>
      <c r="S22" s="13">
        <v>1956</v>
      </c>
      <c r="T22" s="21"/>
    </row>
    <row r="23" spans="2:20" ht="18">
      <c r="B23" s="22">
        <v>1958</v>
      </c>
      <c r="C23" s="14">
        <v>666000</v>
      </c>
      <c r="D23" s="14">
        <v>399000</v>
      </c>
      <c r="E23" s="15"/>
      <c r="F23" s="19">
        <f t="shared" si="2"/>
        <v>59.909909909909906</v>
      </c>
      <c r="G23" s="17"/>
      <c r="H23" s="14"/>
      <c r="I23" s="15"/>
      <c r="J23" s="15"/>
      <c r="K23" s="14">
        <v>305614</v>
      </c>
      <c r="L23" s="18">
        <f t="shared" si="0"/>
        <v>45.887987987987991</v>
      </c>
      <c r="M23" s="18"/>
      <c r="N23" s="18"/>
      <c r="O23" s="14">
        <v>229483</v>
      </c>
      <c r="P23" s="19">
        <f t="shared" si="1"/>
        <v>75.089164763394351</v>
      </c>
      <c r="Q23" s="19"/>
      <c r="R23" s="20"/>
      <c r="S23" s="22">
        <v>1958</v>
      </c>
      <c r="T23" s="21"/>
    </row>
    <row r="24" spans="2:20" ht="18">
      <c r="B24" s="13">
        <v>1960</v>
      </c>
      <c r="C24" s="14">
        <v>675000</v>
      </c>
      <c r="D24" s="14">
        <v>392000</v>
      </c>
      <c r="E24" s="15"/>
      <c r="F24" s="19">
        <f t="shared" si="2"/>
        <v>58.074074074074076</v>
      </c>
      <c r="G24" s="17"/>
      <c r="H24" s="14"/>
      <c r="I24" s="15"/>
      <c r="J24" s="15"/>
      <c r="K24" s="14">
        <v>322876</v>
      </c>
      <c r="L24" s="18">
        <f t="shared" si="0"/>
        <v>47.833481481481485</v>
      </c>
      <c r="M24" s="18"/>
      <c r="N24" s="18"/>
      <c r="O24" s="14">
        <v>276612</v>
      </c>
      <c r="P24" s="19">
        <f t="shared" si="1"/>
        <v>85.671279376602783</v>
      </c>
      <c r="Q24" s="19"/>
      <c r="R24" s="20"/>
      <c r="S24" s="13">
        <v>1960</v>
      </c>
      <c r="T24" s="21"/>
    </row>
    <row r="25" spans="2:20" ht="18">
      <c r="B25" s="22">
        <v>1962</v>
      </c>
      <c r="C25" s="14">
        <v>698000</v>
      </c>
      <c r="D25" s="14">
        <v>394000</v>
      </c>
      <c r="E25" s="15"/>
      <c r="F25" s="19">
        <f t="shared" si="2"/>
        <v>56.446991404011456</v>
      </c>
      <c r="G25" s="17"/>
      <c r="H25" s="14"/>
      <c r="I25" s="15"/>
      <c r="J25" s="15"/>
      <c r="K25" s="14">
        <v>318721</v>
      </c>
      <c r="L25" s="18">
        <f t="shared" si="0"/>
        <v>45.66203438395415</v>
      </c>
      <c r="M25" s="18"/>
      <c r="N25" s="18"/>
      <c r="O25" s="14">
        <v>248441</v>
      </c>
      <c r="P25" s="19">
        <f t="shared" si="1"/>
        <v>77.949366373724985</v>
      </c>
      <c r="Q25" s="19"/>
      <c r="R25" s="20"/>
      <c r="S25" s="22">
        <v>1962</v>
      </c>
      <c r="T25" s="21"/>
    </row>
    <row r="26" spans="2:20" ht="18">
      <c r="B26" s="13">
        <v>1964</v>
      </c>
      <c r="C26" s="14">
        <v>706000</v>
      </c>
      <c r="D26" s="14">
        <v>396000</v>
      </c>
      <c r="E26" s="15"/>
      <c r="F26" s="19">
        <f t="shared" si="2"/>
        <v>56.09065155807366</v>
      </c>
      <c r="G26" s="17"/>
      <c r="H26" s="14"/>
      <c r="I26" s="15"/>
      <c r="J26" s="15"/>
      <c r="K26" s="14">
        <v>327477</v>
      </c>
      <c r="L26" s="18">
        <f t="shared" si="0"/>
        <v>46.38484419263456</v>
      </c>
      <c r="M26" s="18"/>
      <c r="N26" s="18"/>
      <c r="O26" s="14">
        <v>280975</v>
      </c>
      <c r="P26" s="19">
        <f t="shared" si="1"/>
        <v>85.799918772921458</v>
      </c>
      <c r="Q26" s="19"/>
      <c r="R26" s="20"/>
      <c r="S26" s="13">
        <v>1964</v>
      </c>
      <c r="T26" s="21"/>
    </row>
    <row r="27" spans="2:20" ht="18">
      <c r="B27" s="22">
        <v>1966</v>
      </c>
      <c r="C27" s="14">
        <v>707000</v>
      </c>
      <c r="D27" s="14">
        <v>395000</v>
      </c>
      <c r="E27" s="15"/>
      <c r="F27" s="19">
        <f t="shared" si="2"/>
        <v>55.86987270155587</v>
      </c>
      <c r="G27" s="17"/>
      <c r="H27" s="14"/>
      <c r="I27" s="15"/>
      <c r="J27" s="15"/>
      <c r="K27" s="14">
        <v>330182</v>
      </c>
      <c r="L27" s="18">
        <f t="shared" si="0"/>
        <v>46.701838755304102</v>
      </c>
      <c r="M27" s="18"/>
      <c r="N27" s="18"/>
      <c r="O27" s="14">
        <v>264971</v>
      </c>
      <c r="P27" s="19">
        <f t="shared" si="1"/>
        <v>80.249983342520181</v>
      </c>
      <c r="Q27" s="19"/>
      <c r="R27" s="20"/>
      <c r="S27" s="22">
        <v>1966</v>
      </c>
      <c r="T27" s="21"/>
    </row>
    <row r="28" spans="2:20" ht="18">
      <c r="B28" s="13">
        <v>1968</v>
      </c>
      <c r="C28" s="14">
        <v>700000</v>
      </c>
      <c r="D28" s="14">
        <v>403000</v>
      </c>
      <c r="E28" s="23">
        <v>440000</v>
      </c>
      <c r="F28" s="19">
        <f t="shared" si="2"/>
        <v>57.571428571428577</v>
      </c>
      <c r="G28" s="24">
        <f t="shared" ref="G28:G57" si="3">(E28/C28)*100</f>
        <v>62.857142857142854</v>
      </c>
      <c r="H28" s="14">
        <v>378000</v>
      </c>
      <c r="I28" s="23">
        <v>415000</v>
      </c>
      <c r="J28" s="25">
        <f t="shared" ref="J28:J56" si="4">(I28/E28)*100</f>
        <v>94.318181818181827</v>
      </c>
      <c r="K28" s="14">
        <v>331078</v>
      </c>
      <c r="L28" s="18">
        <f t="shared" si="0"/>
        <v>47.296857142857142</v>
      </c>
      <c r="M28" s="18"/>
      <c r="N28" s="25">
        <f>(K28/I28)*100</f>
        <v>79.777831325301207</v>
      </c>
      <c r="O28" s="14">
        <v>285892</v>
      </c>
      <c r="P28" s="19">
        <f t="shared" si="1"/>
        <v>86.351856662176289</v>
      </c>
      <c r="Q28" s="17"/>
      <c r="R28" s="20"/>
      <c r="S28" s="13">
        <v>1968</v>
      </c>
      <c r="T28" s="21"/>
    </row>
    <row r="29" spans="2:20" ht="18">
      <c r="B29" s="22">
        <v>1970</v>
      </c>
      <c r="C29" s="14">
        <v>694409</v>
      </c>
      <c r="D29" s="14">
        <v>404836</v>
      </c>
      <c r="E29" s="26">
        <v>441284</v>
      </c>
      <c r="F29" s="19">
        <f t="shared" si="2"/>
        <v>58.299359599313952</v>
      </c>
      <c r="G29" s="19">
        <f t="shared" si="3"/>
        <v>63.548139497039926</v>
      </c>
      <c r="H29" s="14"/>
      <c r="I29" s="23">
        <v>429000</v>
      </c>
      <c r="J29" s="25">
        <f t="shared" si="4"/>
        <v>97.216305145892449</v>
      </c>
      <c r="K29" s="14">
        <v>325315</v>
      </c>
      <c r="L29" s="18">
        <f t="shared" si="0"/>
        <v>46.84775110921661</v>
      </c>
      <c r="M29" s="18"/>
      <c r="N29" s="25">
        <f>(K29/I29)*100</f>
        <v>75.831002331002324</v>
      </c>
      <c r="O29" s="14">
        <v>254790</v>
      </c>
      <c r="P29" s="19">
        <f t="shared" si="1"/>
        <v>78.32101194227134</v>
      </c>
      <c r="Q29" s="17"/>
      <c r="R29" s="20"/>
      <c r="S29" s="22">
        <v>1970</v>
      </c>
      <c r="T29" s="21"/>
    </row>
    <row r="30" spans="2:20" ht="18">
      <c r="B30" s="108">
        <v>1971</v>
      </c>
      <c r="C30" s="27">
        <v>707000</v>
      </c>
      <c r="D30" s="27"/>
      <c r="E30" s="28"/>
      <c r="F30" s="29"/>
      <c r="G30" s="29"/>
      <c r="H30" s="27"/>
      <c r="I30" s="30">
        <v>450000</v>
      </c>
      <c r="J30" s="31"/>
      <c r="K30" s="32">
        <v>300273</v>
      </c>
      <c r="L30" s="18"/>
      <c r="M30" s="33"/>
      <c r="N30" s="31"/>
      <c r="O30" s="32">
        <v>226719</v>
      </c>
      <c r="P30" s="29">
        <f t="shared" si="1"/>
        <v>75.504291095103454</v>
      </c>
      <c r="Q30" s="34">
        <f t="shared" ref="Q30:Q57" si="5">(O30/I30)*100</f>
        <v>50.382000000000005</v>
      </c>
      <c r="R30" s="20"/>
      <c r="S30" s="108">
        <v>1971</v>
      </c>
      <c r="T30" s="105" t="s">
        <v>13</v>
      </c>
    </row>
    <row r="31" spans="2:20" ht="18">
      <c r="B31" s="13">
        <v>1972</v>
      </c>
      <c r="C31" s="14">
        <v>718732</v>
      </c>
      <c r="D31" s="14"/>
      <c r="E31" s="14">
        <v>472413</v>
      </c>
      <c r="F31" s="16"/>
      <c r="G31" s="19">
        <f t="shared" si="3"/>
        <v>65.728672161528905</v>
      </c>
      <c r="H31" s="35"/>
      <c r="I31" s="14">
        <v>470233</v>
      </c>
      <c r="J31" s="25">
        <f t="shared" si="4"/>
        <v>99.538539371270474</v>
      </c>
      <c r="K31" s="14">
        <v>386867</v>
      </c>
      <c r="L31" s="18">
        <f t="shared" ref="L31:L57" si="6">(K31/C31)*100</f>
        <v>53.826321911366129</v>
      </c>
      <c r="M31" s="25">
        <f t="shared" ref="M31:M57" si="7">(K31/E31)*100</f>
        <v>81.891692226928555</v>
      </c>
      <c r="N31" s="25">
        <f t="shared" ref="N31:N57" si="8">(K31/I31)*100</f>
        <v>82.271342079352152</v>
      </c>
      <c r="O31" s="14">
        <v>327176</v>
      </c>
      <c r="P31" s="19">
        <f t="shared" si="1"/>
        <v>84.570666404733402</v>
      </c>
      <c r="Q31" s="36">
        <f t="shared" si="5"/>
        <v>69.577422256625979</v>
      </c>
      <c r="R31" s="37">
        <f>P31-Q31</f>
        <v>14.993244148107422</v>
      </c>
      <c r="S31" s="13">
        <v>1972</v>
      </c>
      <c r="T31" s="105" t="s">
        <v>12</v>
      </c>
    </row>
    <row r="32" spans="2:20" ht="18">
      <c r="B32" s="22">
        <v>1974</v>
      </c>
      <c r="C32" s="14">
        <v>736419</v>
      </c>
      <c r="D32" s="14"/>
      <c r="E32" s="14">
        <v>494991</v>
      </c>
      <c r="F32" s="16"/>
      <c r="G32" s="19">
        <f t="shared" si="3"/>
        <v>67.215946356625778</v>
      </c>
      <c r="H32" s="35"/>
      <c r="I32" s="14">
        <v>492124</v>
      </c>
      <c r="J32" s="25">
        <f t="shared" si="4"/>
        <v>99.420797549854441</v>
      </c>
      <c r="K32" s="14">
        <v>373889</v>
      </c>
      <c r="L32" s="18">
        <f t="shared" si="6"/>
        <v>50.771232138225656</v>
      </c>
      <c r="M32" s="25">
        <f t="shared" si="7"/>
        <v>75.534504667761638</v>
      </c>
      <c r="N32" s="25">
        <f t="shared" si="8"/>
        <v>75.97455112939015</v>
      </c>
      <c r="O32" s="14">
        <v>260496</v>
      </c>
      <c r="P32" s="19">
        <f t="shared" si="1"/>
        <v>69.672014956310562</v>
      </c>
      <c r="Q32" s="36">
        <f t="shared" si="5"/>
        <v>52.933000625858526</v>
      </c>
      <c r="R32" s="37">
        <f t="shared" ref="R32:R57" si="9">P32-Q32</f>
        <v>16.739014330452036</v>
      </c>
      <c r="S32" s="22">
        <v>1974</v>
      </c>
      <c r="T32" s="21"/>
    </row>
    <row r="33" spans="2:20" ht="18">
      <c r="B33" s="13">
        <v>1976</v>
      </c>
      <c r="C33" s="14">
        <v>757317</v>
      </c>
      <c r="D33" s="14"/>
      <c r="E33" s="14">
        <v>521669</v>
      </c>
      <c r="F33" s="16"/>
      <c r="G33" s="19">
        <f t="shared" si="3"/>
        <v>68.883835963011535</v>
      </c>
      <c r="H33" s="35"/>
      <c r="I33" s="14">
        <v>517991</v>
      </c>
      <c r="J33" s="25">
        <f t="shared" si="4"/>
        <v>99.294955230232191</v>
      </c>
      <c r="K33" s="14">
        <v>454924</v>
      </c>
      <c r="L33" s="18">
        <f t="shared" si="6"/>
        <v>60.070485675087184</v>
      </c>
      <c r="M33" s="25">
        <f t="shared" si="7"/>
        <v>87.205488537750952</v>
      </c>
      <c r="N33" s="25">
        <f t="shared" si="8"/>
        <v>87.824691934801962</v>
      </c>
      <c r="O33" s="14">
        <v>339346</v>
      </c>
      <c r="P33" s="19">
        <f t="shared" si="1"/>
        <v>74.593998118367026</v>
      </c>
      <c r="Q33" s="36">
        <f t="shared" si="5"/>
        <v>65.511949049307802</v>
      </c>
      <c r="R33" s="37">
        <f t="shared" si="9"/>
        <v>9.0820490690592237</v>
      </c>
      <c r="S33" s="13">
        <v>1976</v>
      </c>
      <c r="T33" s="21"/>
    </row>
    <row r="34" spans="2:20" ht="18">
      <c r="B34" s="22">
        <v>1978</v>
      </c>
      <c r="C34" s="14">
        <v>782317</v>
      </c>
      <c r="D34" s="14"/>
      <c r="E34" s="14">
        <v>553583</v>
      </c>
      <c r="F34" s="16"/>
      <c r="G34" s="19">
        <f t="shared" si="3"/>
        <v>70.761980118033989</v>
      </c>
      <c r="H34" s="35"/>
      <c r="I34" s="14">
        <v>548934</v>
      </c>
      <c r="J34" s="25">
        <f t="shared" si="4"/>
        <v>99.160198199727958</v>
      </c>
      <c r="K34" s="14">
        <v>410046</v>
      </c>
      <c r="L34" s="18">
        <f t="shared" si="6"/>
        <v>52.414302642023628</v>
      </c>
      <c r="M34" s="25">
        <f t="shared" si="7"/>
        <v>74.071277477812728</v>
      </c>
      <c r="N34" s="25">
        <f t="shared" si="8"/>
        <v>74.698597645618605</v>
      </c>
      <c r="O34" s="14">
        <v>296521</v>
      </c>
      <c r="P34" s="19">
        <f t="shared" si="1"/>
        <v>72.31408183472098</v>
      </c>
      <c r="Q34" s="36">
        <f t="shared" si="5"/>
        <v>54.017605030841601</v>
      </c>
      <c r="R34" s="37">
        <f t="shared" si="9"/>
        <v>18.296476803879379</v>
      </c>
      <c r="S34" s="22">
        <v>1978</v>
      </c>
      <c r="T34" s="21"/>
    </row>
    <row r="35" spans="2:20" ht="18">
      <c r="B35" s="13">
        <v>1980</v>
      </c>
      <c r="C35" s="14">
        <v>786690</v>
      </c>
      <c r="D35" s="14"/>
      <c r="E35" s="14">
        <v>559165</v>
      </c>
      <c r="F35" s="16"/>
      <c r="G35" s="19">
        <f t="shared" si="3"/>
        <v>71.078188358819858</v>
      </c>
      <c r="H35" s="35"/>
      <c r="I35" s="14">
        <v>554636</v>
      </c>
      <c r="J35" s="25">
        <f t="shared" si="4"/>
        <v>99.190042295208031</v>
      </c>
      <c r="K35" s="14">
        <v>496402</v>
      </c>
      <c r="L35" s="18">
        <f t="shared" si="6"/>
        <v>63.100077540072959</v>
      </c>
      <c r="M35" s="25">
        <f t="shared" si="7"/>
        <v>88.775585024098433</v>
      </c>
      <c r="N35" s="25">
        <f t="shared" si="8"/>
        <v>89.50050122963529</v>
      </c>
      <c r="O35" s="14">
        <v>371976</v>
      </c>
      <c r="P35" s="19">
        <f t="shared" si="1"/>
        <v>74.934428144930919</v>
      </c>
      <c r="Q35" s="36">
        <f t="shared" si="5"/>
        <v>67.066688783274074</v>
      </c>
      <c r="R35" s="37">
        <f t="shared" si="9"/>
        <v>7.8677393616568452</v>
      </c>
      <c r="S35" s="13">
        <v>1980</v>
      </c>
      <c r="T35" s="21"/>
    </row>
    <row r="36" spans="2:20" ht="18">
      <c r="B36" s="22">
        <v>1982</v>
      </c>
      <c r="C36" s="14">
        <v>803986</v>
      </c>
      <c r="D36" s="14"/>
      <c r="E36" s="14">
        <v>574592</v>
      </c>
      <c r="F36" s="16"/>
      <c r="G36" s="19">
        <f t="shared" si="3"/>
        <v>71.467911132780912</v>
      </c>
      <c r="H36" s="35"/>
      <c r="I36" s="14">
        <v>569629</v>
      </c>
      <c r="J36" s="25">
        <f t="shared" si="4"/>
        <v>99.136256683002898</v>
      </c>
      <c r="K36" s="14">
        <v>445888</v>
      </c>
      <c r="L36" s="18">
        <f t="shared" si="6"/>
        <v>55.459672183346477</v>
      </c>
      <c r="M36" s="25">
        <f t="shared" si="7"/>
        <v>77.600801960347525</v>
      </c>
      <c r="N36" s="25">
        <f t="shared" si="8"/>
        <v>78.276913570060515</v>
      </c>
      <c r="O36" s="14">
        <v>328082</v>
      </c>
      <c r="P36" s="19">
        <f t="shared" ref="P36:P55" si="10">(O36/K36)*100</f>
        <v>73.579463901248744</v>
      </c>
      <c r="Q36" s="36">
        <f t="shared" si="5"/>
        <v>57.595733363294357</v>
      </c>
      <c r="R36" s="37">
        <f t="shared" si="9"/>
        <v>15.983730537954386</v>
      </c>
      <c r="S36" s="22">
        <v>1982</v>
      </c>
      <c r="T36" s="21"/>
    </row>
    <row r="37" spans="2:20" ht="18">
      <c r="B37" s="13">
        <v>1984</v>
      </c>
      <c r="C37" s="14">
        <v>820905</v>
      </c>
      <c r="D37" s="14"/>
      <c r="E37" s="14">
        <v>584162</v>
      </c>
      <c r="F37" s="16"/>
      <c r="G37" s="19">
        <f t="shared" si="3"/>
        <v>71.160731144285876</v>
      </c>
      <c r="H37" s="35"/>
      <c r="I37" s="14">
        <v>578925</v>
      </c>
      <c r="J37" s="25">
        <f t="shared" si="4"/>
        <v>99.103502110715851</v>
      </c>
      <c r="K37" s="14">
        <v>526841</v>
      </c>
      <c r="L37" s="18">
        <f t="shared" si="6"/>
        <v>64.178071762262377</v>
      </c>
      <c r="M37" s="25">
        <f t="shared" si="7"/>
        <v>90.187482239515745</v>
      </c>
      <c r="N37" s="25">
        <f t="shared" si="8"/>
        <v>91.003325128470863</v>
      </c>
      <c r="O37" s="14">
        <v>395006</v>
      </c>
      <c r="P37" s="19">
        <f t="shared" si="10"/>
        <v>74.976321129145234</v>
      </c>
      <c r="Q37" s="36">
        <f t="shared" si="5"/>
        <v>68.230945286522442</v>
      </c>
      <c r="R37" s="37">
        <f t="shared" si="9"/>
        <v>6.7453758426227921</v>
      </c>
      <c r="S37" s="13">
        <v>1984</v>
      </c>
      <c r="T37" s="21"/>
    </row>
    <row r="38" spans="2:20" ht="18">
      <c r="B38" s="22">
        <v>1986</v>
      </c>
      <c r="C38" s="14">
        <v>813739</v>
      </c>
      <c r="D38" s="14"/>
      <c r="E38" s="14">
        <v>577604</v>
      </c>
      <c r="F38" s="16"/>
      <c r="G38" s="19">
        <f t="shared" si="3"/>
        <v>70.981481777326636</v>
      </c>
      <c r="H38" s="35"/>
      <c r="I38" s="14">
        <v>572113</v>
      </c>
      <c r="J38" s="25">
        <f t="shared" si="4"/>
        <v>99.049348688720997</v>
      </c>
      <c r="K38" s="14">
        <v>443935</v>
      </c>
      <c r="L38" s="18">
        <f t="shared" si="6"/>
        <v>54.55496172605713</v>
      </c>
      <c r="M38" s="25">
        <f t="shared" si="7"/>
        <v>76.858020373820125</v>
      </c>
      <c r="N38" s="25">
        <f t="shared" si="8"/>
        <v>77.595684768568447</v>
      </c>
      <c r="O38" s="14">
        <v>326436</v>
      </c>
      <c r="P38" s="19">
        <f t="shared" si="10"/>
        <v>73.532386498023357</v>
      </c>
      <c r="Q38" s="36">
        <f t="shared" si="5"/>
        <v>57.057958829811597</v>
      </c>
      <c r="R38" s="37">
        <f t="shared" si="9"/>
        <v>16.47442766821176</v>
      </c>
      <c r="S38" s="22">
        <v>1986</v>
      </c>
      <c r="T38" s="21"/>
    </row>
    <row r="39" spans="2:20" ht="18">
      <c r="B39" s="13">
        <v>1988</v>
      </c>
      <c r="C39" s="14">
        <v>800202</v>
      </c>
      <c r="D39" s="14"/>
      <c r="E39" s="14">
        <v>573791</v>
      </c>
      <c r="F39" s="16"/>
      <c r="G39" s="19">
        <f t="shared" si="3"/>
        <v>71.705769293253454</v>
      </c>
      <c r="H39" s="35"/>
      <c r="I39" s="14">
        <v>568014</v>
      </c>
      <c r="J39" s="25">
        <f t="shared" si="4"/>
        <v>98.993187414929835</v>
      </c>
      <c r="K39" s="14">
        <v>505541</v>
      </c>
      <c r="L39" s="18">
        <f t="shared" si="6"/>
        <v>63.176672890095254</v>
      </c>
      <c r="M39" s="25">
        <f t="shared" si="7"/>
        <v>88.105425146089772</v>
      </c>
      <c r="N39" s="25">
        <f t="shared" si="8"/>
        <v>89.001503484069062</v>
      </c>
      <c r="O39" s="14">
        <v>378981</v>
      </c>
      <c r="P39" s="19">
        <f t="shared" si="10"/>
        <v>74.96543307071039</v>
      </c>
      <c r="Q39" s="36">
        <f t="shared" si="5"/>
        <v>66.72036252627575</v>
      </c>
      <c r="R39" s="37">
        <f t="shared" si="9"/>
        <v>8.2450705444346397</v>
      </c>
      <c r="S39" s="13">
        <v>1988</v>
      </c>
      <c r="T39" s="21"/>
    </row>
    <row r="40" spans="2:20" ht="18">
      <c r="B40" s="22">
        <v>1990</v>
      </c>
      <c r="C40" s="14">
        <v>799065</v>
      </c>
      <c r="D40" s="14"/>
      <c r="E40" s="14">
        <v>579158</v>
      </c>
      <c r="F40" s="16"/>
      <c r="G40" s="19">
        <f t="shared" si="3"/>
        <v>72.479460369306622</v>
      </c>
      <c r="H40" s="35"/>
      <c r="I40" s="14">
        <v>573045</v>
      </c>
      <c r="J40" s="25">
        <f t="shared" si="4"/>
        <v>98.944502191111923</v>
      </c>
      <c r="K40" s="14">
        <v>435900</v>
      </c>
      <c r="L40" s="18">
        <f t="shared" si="6"/>
        <v>54.551256781363222</v>
      </c>
      <c r="M40" s="25">
        <f t="shared" si="7"/>
        <v>75.26443561169836</v>
      </c>
      <c r="N40" s="25">
        <f t="shared" si="8"/>
        <v>76.067324555663163</v>
      </c>
      <c r="O40" s="14">
        <v>326652</v>
      </c>
      <c r="P40" s="19">
        <f t="shared" si="10"/>
        <v>74.937370956641431</v>
      </c>
      <c r="Q40" s="36">
        <f t="shared" si="5"/>
        <v>57.002853179069703</v>
      </c>
      <c r="R40" s="37">
        <f t="shared" si="9"/>
        <v>17.934517777571727</v>
      </c>
      <c r="S40" s="22">
        <v>1990</v>
      </c>
      <c r="T40" s="21"/>
    </row>
    <row r="41" spans="2:20" ht="18">
      <c r="B41" s="13">
        <v>1992</v>
      </c>
      <c r="C41" s="14">
        <v>822436</v>
      </c>
      <c r="D41" s="14"/>
      <c r="E41" s="14">
        <v>599859</v>
      </c>
      <c r="F41" s="16"/>
      <c r="G41" s="19">
        <f t="shared" si="3"/>
        <v>72.936860740531785</v>
      </c>
      <c r="H41" s="35"/>
      <c r="I41" s="14">
        <v>593345</v>
      </c>
      <c r="J41" s="25">
        <f t="shared" si="4"/>
        <v>98.914078141696635</v>
      </c>
      <c r="K41" s="14">
        <v>529299</v>
      </c>
      <c r="L41" s="18">
        <f t="shared" si="6"/>
        <v>64.357469760564953</v>
      </c>
      <c r="M41" s="25">
        <f t="shared" si="7"/>
        <v>88.237235750401339</v>
      </c>
      <c r="N41" s="25">
        <f t="shared" si="8"/>
        <v>89.205942579780739</v>
      </c>
      <c r="O41" s="14">
        <v>417564</v>
      </c>
      <c r="P41" s="19">
        <f t="shared" si="10"/>
        <v>78.89000357076057</v>
      </c>
      <c r="Q41" s="36">
        <f t="shared" si="5"/>
        <v>70.374571286519654</v>
      </c>
      <c r="R41" s="37">
        <f t="shared" si="9"/>
        <v>8.5154322842409158</v>
      </c>
      <c r="S41" s="13">
        <v>1992</v>
      </c>
      <c r="T41" s="21"/>
    </row>
    <row r="42" spans="2:20" ht="18">
      <c r="B42" s="22">
        <v>1994</v>
      </c>
      <c r="C42" s="14">
        <v>854923</v>
      </c>
      <c r="D42" s="14"/>
      <c r="E42" s="14">
        <v>629335</v>
      </c>
      <c r="F42" s="16"/>
      <c r="G42" s="19">
        <f t="shared" si="3"/>
        <v>73.613062228996057</v>
      </c>
      <c r="H42" s="35"/>
      <c r="I42" s="14">
        <v>622246</v>
      </c>
      <c r="J42" s="25">
        <f t="shared" si="4"/>
        <v>98.873572898376864</v>
      </c>
      <c r="K42" s="14">
        <v>514051</v>
      </c>
      <c r="L42" s="18">
        <f t="shared" si="6"/>
        <v>60.128339043399222</v>
      </c>
      <c r="M42" s="25">
        <f t="shared" si="7"/>
        <v>81.681616309278837</v>
      </c>
      <c r="N42" s="25">
        <f t="shared" si="8"/>
        <v>82.61218232017562</v>
      </c>
      <c r="O42" s="14">
        <v>359455</v>
      </c>
      <c r="P42" s="19">
        <f t="shared" si="10"/>
        <v>69.925941200386731</v>
      </c>
      <c r="Q42" s="36">
        <f t="shared" si="5"/>
        <v>57.767346033562283</v>
      </c>
      <c r="R42" s="37">
        <f t="shared" si="9"/>
        <v>12.158595166824448</v>
      </c>
      <c r="S42" s="22">
        <v>1994</v>
      </c>
      <c r="T42" s="21"/>
    </row>
    <row r="43" spans="2:20" ht="18">
      <c r="B43" s="13">
        <v>1996</v>
      </c>
      <c r="C43" s="14">
        <v>876656</v>
      </c>
      <c r="D43" s="14"/>
      <c r="E43" s="14">
        <v>652991</v>
      </c>
      <c r="F43" s="16"/>
      <c r="G43" s="19">
        <f t="shared" si="3"/>
        <v>74.486571699731712</v>
      </c>
      <c r="H43" s="35"/>
      <c r="I43" s="14">
        <v>645052</v>
      </c>
      <c r="J43" s="25">
        <f t="shared" si="4"/>
        <v>98.784209889569681</v>
      </c>
      <c r="K43" s="14">
        <v>590751</v>
      </c>
      <c r="L43" s="18">
        <f t="shared" si="6"/>
        <v>67.386865543611179</v>
      </c>
      <c r="M43" s="25">
        <f t="shared" si="7"/>
        <v>90.468475063209141</v>
      </c>
      <c r="N43" s="25">
        <f t="shared" si="8"/>
        <v>91.581918977074722</v>
      </c>
      <c r="O43" s="14">
        <v>417232</v>
      </c>
      <c r="P43" s="19">
        <f t="shared" si="10"/>
        <v>70.627387850380273</v>
      </c>
      <c r="Q43" s="36">
        <f t="shared" si="5"/>
        <v>64.681917116759578</v>
      </c>
      <c r="R43" s="37">
        <f t="shared" si="9"/>
        <v>5.9454707336206951</v>
      </c>
      <c r="S43" s="13">
        <v>1996</v>
      </c>
      <c r="T43" s="21"/>
    </row>
    <row r="44" spans="2:20" ht="18">
      <c r="B44" s="22">
        <v>1998</v>
      </c>
      <c r="C44" s="14">
        <v>879533</v>
      </c>
      <c r="D44" s="14"/>
      <c r="E44" s="14">
        <v>662582</v>
      </c>
      <c r="F44" s="16"/>
      <c r="G44" s="19">
        <f t="shared" si="3"/>
        <v>75.333387149771525</v>
      </c>
      <c r="H44" s="35"/>
      <c r="I44" s="14">
        <v>653998</v>
      </c>
      <c r="J44" s="25">
        <f t="shared" si="4"/>
        <v>98.704462240145375</v>
      </c>
      <c r="K44" s="14">
        <v>639241</v>
      </c>
      <c r="L44" s="18">
        <f t="shared" si="6"/>
        <v>72.67959246554706</v>
      </c>
      <c r="M44" s="25">
        <f t="shared" si="7"/>
        <v>96.477266210069089</v>
      </c>
      <c r="N44" s="25">
        <f t="shared" si="8"/>
        <v>97.74357108125713</v>
      </c>
      <c r="O44" s="14">
        <v>338733</v>
      </c>
      <c r="P44" s="19">
        <f t="shared" si="10"/>
        <v>52.989873928612219</v>
      </c>
      <c r="Q44" s="36">
        <f t="shared" si="5"/>
        <v>51.794195089281615</v>
      </c>
      <c r="R44" s="37">
        <f t="shared" si="9"/>
        <v>1.1956788393306041</v>
      </c>
      <c r="S44" s="22">
        <v>1998</v>
      </c>
      <c r="T44" s="21"/>
    </row>
    <row r="45" spans="2:20" ht="18">
      <c r="B45" s="13">
        <v>2000</v>
      </c>
      <c r="C45" s="14">
        <v>902195</v>
      </c>
      <c r="D45" s="14"/>
      <c r="E45" s="14">
        <v>675571</v>
      </c>
      <c r="F45" s="16"/>
      <c r="G45" s="19">
        <f t="shared" si="3"/>
        <v>74.88081844833988</v>
      </c>
      <c r="H45" s="35"/>
      <c r="I45" s="14">
        <v>667525</v>
      </c>
      <c r="J45" s="25">
        <f t="shared" si="4"/>
        <v>98.809007491440568</v>
      </c>
      <c r="K45" s="14">
        <v>698260</v>
      </c>
      <c r="L45" s="18">
        <f t="shared" si="6"/>
        <v>77.395684968327245</v>
      </c>
      <c r="M45" s="25">
        <f t="shared" si="7"/>
        <v>103.35849229762675</v>
      </c>
      <c r="N45" s="25">
        <f t="shared" si="8"/>
        <v>104.60432193550804</v>
      </c>
      <c r="O45" s="14">
        <v>417916</v>
      </c>
      <c r="P45" s="19">
        <f t="shared" si="10"/>
        <v>59.851058345029074</v>
      </c>
      <c r="Q45" s="36">
        <f t="shared" si="5"/>
        <v>62.606793753042957</v>
      </c>
      <c r="R45" s="37">
        <f t="shared" si="9"/>
        <v>-2.7557354080138836</v>
      </c>
      <c r="S45" s="13">
        <v>2000</v>
      </c>
      <c r="T45" s="105" t="s">
        <v>11</v>
      </c>
    </row>
    <row r="46" spans="2:20" ht="18">
      <c r="B46" s="22">
        <v>2002</v>
      </c>
      <c r="C46" s="14">
        <v>909868</v>
      </c>
      <c r="D46" s="14"/>
      <c r="E46" s="14">
        <v>689798</v>
      </c>
      <c r="F46" s="16"/>
      <c r="G46" s="19">
        <f t="shared" si="3"/>
        <v>75.812975068911086</v>
      </c>
      <c r="H46" s="35"/>
      <c r="I46" s="14">
        <v>684572</v>
      </c>
      <c r="J46" s="25">
        <f t="shared" si="4"/>
        <v>99.24238690167266</v>
      </c>
      <c r="K46" s="14">
        <v>624548</v>
      </c>
      <c r="L46" s="18">
        <f t="shared" si="6"/>
        <v>68.641605155912728</v>
      </c>
      <c r="M46" s="25">
        <f t="shared" si="7"/>
        <v>90.540709019162136</v>
      </c>
      <c r="N46" s="25">
        <f t="shared" si="8"/>
        <v>91.231893796415861</v>
      </c>
      <c r="O46" s="14">
        <v>340272</v>
      </c>
      <c r="P46" s="19">
        <f t="shared" si="10"/>
        <v>54.482922049226005</v>
      </c>
      <c r="Q46" s="36">
        <f t="shared" si="5"/>
        <v>49.705801581133905</v>
      </c>
      <c r="R46" s="37">
        <f t="shared" si="9"/>
        <v>4.7771204680921002</v>
      </c>
      <c r="S46" s="22">
        <v>2002</v>
      </c>
      <c r="T46" s="21"/>
    </row>
    <row r="47" spans="2:20" ht="18">
      <c r="B47" s="13">
        <v>2004</v>
      </c>
      <c r="C47" s="14">
        <v>925887</v>
      </c>
      <c r="D47" s="14"/>
      <c r="E47" s="14">
        <v>710024</v>
      </c>
      <c r="F47" s="16"/>
      <c r="G47" s="19">
        <f t="shared" si="3"/>
        <v>76.685815871699248</v>
      </c>
      <c r="H47" s="35"/>
      <c r="I47" s="14">
        <v>699114</v>
      </c>
      <c r="J47" s="25">
        <f t="shared" si="4"/>
        <v>98.463432222009402</v>
      </c>
      <c r="K47" s="14">
        <v>638474</v>
      </c>
      <c r="L47" s="18">
        <f t="shared" si="6"/>
        <v>68.958090998145565</v>
      </c>
      <c r="M47" s="25">
        <f t="shared" si="7"/>
        <v>89.922875846450253</v>
      </c>
      <c r="N47" s="25">
        <f t="shared" si="8"/>
        <v>91.32616425933395</v>
      </c>
      <c r="O47" s="14">
        <v>456096</v>
      </c>
      <c r="P47" s="19">
        <f t="shared" si="10"/>
        <v>71.43532861165842</v>
      </c>
      <c r="Q47" s="36">
        <f t="shared" si="5"/>
        <v>65.239145547078152</v>
      </c>
      <c r="R47" s="37">
        <f t="shared" si="9"/>
        <v>6.1961830645802678</v>
      </c>
      <c r="S47" s="13">
        <v>2004</v>
      </c>
      <c r="T47" s="21"/>
    </row>
    <row r="48" spans="2:20" ht="18">
      <c r="B48" s="22">
        <v>2006</v>
      </c>
      <c r="C48" s="14">
        <v>946230</v>
      </c>
      <c r="D48" s="14"/>
      <c r="E48" s="14">
        <v>731365</v>
      </c>
      <c r="F48" s="16"/>
      <c r="G48" s="19">
        <f t="shared" si="3"/>
        <v>77.292518732232125</v>
      </c>
      <c r="H48" s="35"/>
      <c r="I48" s="14">
        <v>720447</v>
      </c>
      <c r="J48" s="25">
        <f t="shared" si="4"/>
        <v>98.507174940009435</v>
      </c>
      <c r="K48" s="14">
        <v>649436</v>
      </c>
      <c r="L48" s="18">
        <f t="shared" si="6"/>
        <v>68.634053031503967</v>
      </c>
      <c r="M48" s="25">
        <f t="shared" si="7"/>
        <v>88.797795902182912</v>
      </c>
      <c r="N48" s="25">
        <f t="shared" si="8"/>
        <v>90.143480367049904</v>
      </c>
      <c r="O48" s="14">
        <v>411061</v>
      </c>
      <c r="P48" s="19">
        <f t="shared" si="10"/>
        <v>63.295074495408322</v>
      </c>
      <c r="Q48" s="36">
        <f t="shared" si="5"/>
        <v>57.056383051078008</v>
      </c>
      <c r="R48" s="37">
        <f t="shared" si="9"/>
        <v>6.2386914443303141</v>
      </c>
      <c r="S48" s="22">
        <v>2006</v>
      </c>
      <c r="T48" s="21"/>
    </row>
    <row r="49" spans="1:21" ht="18">
      <c r="B49" s="13">
        <v>2008</v>
      </c>
      <c r="C49" s="38">
        <v>968035</v>
      </c>
      <c r="D49" s="14"/>
      <c r="E49" s="38">
        <v>749775</v>
      </c>
      <c r="F49" s="16"/>
      <c r="G49" s="19">
        <f t="shared" si="3"/>
        <v>77.453294560630553</v>
      </c>
      <c r="H49" s="35"/>
      <c r="I49" s="14">
        <v>741326</v>
      </c>
      <c r="J49" s="25">
        <f t="shared" si="4"/>
        <v>98.87312860524824</v>
      </c>
      <c r="K49" s="14">
        <v>668085</v>
      </c>
      <c r="L49" s="18">
        <f t="shared" si="6"/>
        <v>69.014550093746607</v>
      </c>
      <c r="M49" s="25">
        <f t="shared" si="7"/>
        <v>89.104731419425832</v>
      </c>
      <c r="N49" s="25">
        <f t="shared" si="8"/>
        <v>90.120270973903516</v>
      </c>
      <c r="O49" s="14">
        <v>497599</v>
      </c>
      <c r="P49" s="19">
        <f t="shared" si="10"/>
        <v>74.48139084098581</v>
      </c>
      <c r="Q49" s="36">
        <f t="shared" si="5"/>
        <v>67.122831251028558</v>
      </c>
      <c r="R49" s="37">
        <f t="shared" si="9"/>
        <v>7.3585595899572525</v>
      </c>
      <c r="S49" s="13">
        <v>2008</v>
      </c>
      <c r="T49" s="21"/>
    </row>
    <row r="50" spans="1:21" ht="18">
      <c r="B50" s="39">
        <v>2010</v>
      </c>
      <c r="C50" s="40">
        <v>990722</v>
      </c>
      <c r="D50" s="41"/>
      <c r="E50" s="40">
        <v>767329</v>
      </c>
      <c r="F50" s="42"/>
      <c r="G50" s="19">
        <f t="shared" si="3"/>
        <v>77.451494970334764</v>
      </c>
      <c r="H50" s="35"/>
      <c r="I50" s="14">
        <f>E50*0.988</f>
        <v>758121.05200000003</v>
      </c>
      <c r="J50" s="25">
        <f t="shared" si="4"/>
        <v>98.8</v>
      </c>
      <c r="K50" s="14">
        <v>651335</v>
      </c>
      <c r="L50" s="18">
        <f t="shared" si="6"/>
        <v>65.743467895131019</v>
      </c>
      <c r="M50" s="25">
        <f t="shared" si="7"/>
        <v>84.883407247738589</v>
      </c>
      <c r="N50" s="25">
        <f t="shared" si="8"/>
        <v>85.914379805403414</v>
      </c>
      <c r="O50" s="14">
        <v>367096</v>
      </c>
      <c r="P50" s="19">
        <f t="shared" si="10"/>
        <v>56.360551789785596</v>
      </c>
      <c r="Q50" s="36">
        <f t="shared" si="5"/>
        <v>48.421818525097493</v>
      </c>
      <c r="R50" s="37">
        <f t="shared" si="9"/>
        <v>7.9387332646881035</v>
      </c>
      <c r="S50" s="22">
        <v>2010</v>
      </c>
      <c r="T50" s="21"/>
    </row>
    <row r="51" spans="1:21" ht="18">
      <c r="B51" s="43">
        <v>2012</v>
      </c>
      <c r="C51" s="40">
        <v>1003754</v>
      </c>
      <c r="D51" s="41"/>
      <c r="E51" s="40">
        <v>780875</v>
      </c>
      <c r="F51" s="42"/>
      <c r="G51" s="19">
        <f t="shared" si="3"/>
        <v>77.795455858706418</v>
      </c>
      <c r="H51" s="35"/>
      <c r="I51" s="14">
        <f>E51*0.988</f>
        <v>771504.5</v>
      </c>
      <c r="J51" s="25">
        <f t="shared" si="4"/>
        <v>98.8</v>
      </c>
      <c r="K51" s="14">
        <v>681608</v>
      </c>
      <c r="L51" s="18">
        <f t="shared" si="6"/>
        <v>67.905881321519018</v>
      </c>
      <c r="M51" s="25">
        <f t="shared" si="7"/>
        <v>87.28772210661117</v>
      </c>
      <c r="N51" s="25">
        <f t="shared" si="8"/>
        <v>88.347896869039644</v>
      </c>
      <c r="O51" s="14">
        <v>486573</v>
      </c>
      <c r="P51" s="19">
        <f t="shared" si="10"/>
        <v>71.386045938427955</v>
      </c>
      <c r="Q51" s="36">
        <f t="shared" si="5"/>
        <v>63.0680702445676</v>
      </c>
      <c r="R51" s="37">
        <f t="shared" si="9"/>
        <v>8.3179756938603546</v>
      </c>
      <c r="S51" s="13">
        <v>2012</v>
      </c>
      <c r="T51" s="21"/>
    </row>
    <row r="52" spans="1:21" ht="18" customHeight="1">
      <c r="B52" s="39">
        <v>2014</v>
      </c>
      <c r="C52" s="40">
        <v>1021891</v>
      </c>
      <c r="D52" s="41"/>
      <c r="E52" s="40">
        <v>798303</v>
      </c>
      <c r="F52" s="44"/>
      <c r="G52" s="37">
        <f t="shared" si="3"/>
        <v>78.120171329427507</v>
      </c>
      <c r="H52" s="40"/>
      <c r="I52" s="14">
        <f>E52*0.988</f>
        <v>788723.36399999994</v>
      </c>
      <c r="J52" s="25">
        <f t="shared" si="4"/>
        <v>98.799999999999983</v>
      </c>
      <c r="K52" s="14">
        <v>674264</v>
      </c>
      <c r="L52" s="18">
        <f t="shared" si="6"/>
        <v>65.981988294250556</v>
      </c>
      <c r="M52" s="25">
        <f t="shared" si="7"/>
        <v>84.462165368287472</v>
      </c>
      <c r="N52" s="25">
        <f t="shared" si="8"/>
        <v>85.48802162782134</v>
      </c>
      <c r="O52" s="14">
        <v>373403</v>
      </c>
      <c r="P52" s="19">
        <f t="shared" si="10"/>
        <v>55.379346962020811</v>
      </c>
      <c r="Q52" s="45">
        <f t="shared" si="5"/>
        <v>47.342708108238575</v>
      </c>
      <c r="R52" s="37">
        <f t="shared" si="9"/>
        <v>8.036638853782236</v>
      </c>
      <c r="S52" s="22">
        <v>2014</v>
      </c>
      <c r="T52" s="21"/>
    </row>
    <row r="53" spans="1:21" s="46" customFormat="1" ht="19" customHeight="1">
      <c r="B53" s="47" t="s">
        <v>34</v>
      </c>
      <c r="C53" s="40">
        <v>1040900</v>
      </c>
      <c r="D53" s="48"/>
      <c r="E53" s="40">
        <v>812906</v>
      </c>
      <c r="F53" s="49"/>
      <c r="G53" s="37">
        <f t="shared" si="3"/>
        <v>78.096454990873283</v>
      </c>
      <c r="H53" s="50"/>
      <c r="I53" s="14">
        <v>799400</v>
      </c>
      <c r="J53" s="51">
        <f t="shared" si="4"/>
        <v>98.338553289064166</v>
      </c>
      <c r="K53" s="52">
        <v>694370</v>
      </c>
      <c r="L53" s="18">
        <f t="shared" si="6"/>
        <v>66.708617542511277</v>
      </c>
      <c r="M53" s="25">
        <f t="shared" si="7"/>
        <v>85.418240239338857</v>
      </c>
      <c r="N53" s="53">
        <f t="shared" si="8"/>
        <v>86.861396047035271</v>
      </c>
      <c r="O53" s="52">
        <v>516901</v>
      </c>
      <c r="P53" s="53">
        <f t="shared" si="10"/>
        <v>74.441724152829181</v>
      </c>
      <c r="Q53" s="54">
        <f t="shared" si="5"/>
        <v>64.661120840630474</v>
      </c>
      <c r="R53" s="55">
        <f t="shared" si="9"/>
        <v>9.780603312198707</v>
      </c>
      <c r="S53" s="56" t="s">
        <v>35</v>
      </c>
      <c r="T53" s="57"/>
    </row>
    <row r="54" spans="1:21" s="66" customFormat="1" ht="19" customHeight="1">
      <c r="A54" s="58"/>
      <c r="B54" s="68" t="s">
        <v>9</v>
      </c>
      <c r="C54" s="40">
        <v>1052500</v>
      </c>
      <c r="D54" s="59"/>
      <c r="E54" s="40">
        <v>823847</v>
      </c>
      <c r="F54" s="60"/>
      <c r="G54" s="61">
        <f t="shared" si="3"/>
        <v>78.275249406175774</v>
      </c>
      <c r="H54" s="62"/>
      <c r="I54" s="14">
        <v>810200</v>
      </c>
      <c r="J54" s="63">
        <f t="shared" si="4"/>
        <v>98.343503101910912</v>
      </c>
      <c r="K54" s="64">
        <v>700428</v>
      </c>
      <c r="L54" s="33">
        <f t="shared" si="6"/>
        <v>66.548978622327795</v>
      </c>
      <c r="M54" s="25">
        <f t="shared" si="7"/>
        <v>85.019184387392315</v>
      </c>
      <c r="N54" s="53">
        <f t="shared" si="8"/>
        <v>86.451246605776362</v>
      </c>
      <c r="O54" s="52">
        <v>379763</v>
      </c>
      <c r="P54" s="53">
        <f t="shared" si="10"/>
        <v>54.218706276733656</v>
      </c>
      <c r="Q54" s="103">
        <f t="shared" si="5"/>
        <v>46.872747469760547</v>
      </c>
      <c r="R54" s="55">
        <f t="shared" si="9"/>
        <v>7.3459588069731083</v>
      </c>
      <c r="S54" s="104" t="s">
        <v>36</v>
      </c>
      <c r="T54" s="107" t="s">
        <v>10</v>
      </c>
      <c r="U54" s="65"/>
    </row>
    <row r="55" spans="1:21" s="67" customFormat="1" ht="19" customHeight="1">
      <c r="B55" s="68" t="s">
        <v>3</v>
      </c>
      <c r="C55" s="69">
        <v>1060700</v>
      </c>
      <c r="D55" s="70"/>
      <c r="E55" s="40">
        <v>832871</v>
      </c>
      <c r="F55" s="71"/>
      <c r="G55" s="72">
        <f t="shared" si="3"/>
        <v>78.520882436127081</v>
      </c>
      <c r="H55" s="73"/>
      <c r="I55" s="14">
        <v>819100</v>
      </c>
      <c r="J55" s="74">
        <f t="shared" si="4"/>
        <v>98.346562672970961</v>
      </c>
      <c r="K55" s="75">
        <v>711844</v>
      </c>
      <c r="L55" s="33">
        <f t="shared" si="6"/>
        <v>67.110775902705754</v>
      </c>
      <c r="M55" s="25">
        <f t="shared" si="7"/>
        <v>85.468698033669071</v>
      </c>
      <c r="N55" s="76">
        <f t="shared" si="8"/>
        <v>86.905628128433648</v>
      </c>
      <c r="O55" s="75">
        <v>509122</v>
      </c>
      <c r="P55" s="76">
        <f t="shared" si="10"/>
        <v>71.521569332606589</v>
      </c>
      <c r="Q55" s="54">
        <f t="shared" si="5"/>
        <v>62.156269075814919</v>
      </c>
      <c r="R55" s="77">
        <f t="shared" si="9"/>
        <v>9.3653002567916701</v>
      </c>
      <c r="S55" s="78" t="s">
        <v>4</v>
      </c>
      <c r="T55" s="79"/>
    </row>
    <row r="56" spans="1:21" s="80" customFormat="1" ht="19" customHeight="1">
      <c r="B56" s="81" t="s">
        <v>5</v>
      </c>
      <c r="C56" s="82">
        <v>1086200</v>
      </c>
      <c r="D56" s="83"/>
      <c r="E56" s="84">
        <v>851700</v>
      </c>
      <c r="F56" s="85"/>
      <c r="G56" s="86">
        <f t="shared" si="3"/>
        <v>78.410974037930401</v>
      </c>
      <c r="H56" s="87"/>
      <c r="I56" s="88">
        <v>837300</v>
      </c>
      <c r="J56" s="89">
        <f t="shared" si="4"/>
        <v>98.3092638252906</v>
      </c>
      <c r="K56" s="90">
        <v>752551</v>
      </c>
      <c r="L56" s="91">
        <f t="shared" si="6"/>
        <v>69.282912907383547</v>
      </c>
      <c r="M56" s="91">
        <f t="shared" si="7"/>
        <v>88.358694375953974</v>
      </c>
      <c r="N56" s="92">
        <f t="shared" si="8"/>
        <v>89.878299295354111</v>
      </c>
      <c r="O56" s="90">
        <v>606360</v>
      </c>
      <c r="P56" s="76">
        <f t="shared" ref="P56:P57" si="11">(O56/K56)*100</f>
        <v>80.57394116810687</v>
      </c>
      <c r="Q56" s="93">
        <f t="shared" si="5"/>
        <v>72.418487997133639</v>
      </c>
      <c r="R56" s="77">
        <f t="shared" si="9"/>
        <v>8.1554531709732316</v>
      </c>
      <c r="S56" s="81" t="s">
        <v>5</v>
      </c>
      <c r="T56" s="95"/>
    </row>
    <row r="57" spans="1:21" s="80" customFormat="1" ht="19" customHeight="1">
      <c r="B57" s="96" t="s">
        <v>6</v>
      </c>
      <c r="C57" s="82">
        <v>1123100</v>
      </c>
      <c r="D57" s="83"/>
      <c r="E57" s="84">
        <v>887100</v>
      </c>
      <c r="F57" s="85"/>
      <c r="G57" s="86">
        <f t="shared" si="3"/>
        <v>78.986733149318852</v>
      </c>
      <c r="H57" s="87"/>
      <c r="I57" s="88">
        <v>872000</v>
      </c>
      <c r="J57" s="89">
        <v>98.3</v>
      </c>
      <c r="K57" s="90">
        <v>762933</v>
      </c>
      <c r="L57" s="91">
        <f t="shared" si="6"/>
        <v>67.930994568604746</v>
      </c>
      <c r="M57" s="91">
        <f t="shared" si="7"/>
        <v>86.003043625295902</v>
      </c>
      <c r="N57" s="92">
        <f t="shared" si="8"/>
        <v>87.492316513761466</v>
      </c>
      <c r="O57" s="90">
        <v>455557</v>
      </c>
      <c r="P57" s="92">
        <f t="shared" si="11"/>
        <v>59.711272156270603</v>
      </c>
      <c r="Q57" s="93">
        <f t="shared" si="5"/>
        <v>52.242775229357797</v>
      </c>
      <c r="R57" s="94">
        <f t="shared" si="9"/>
        <v>7.4684969269128061</v>
      </c>
      <c r="S57" s="98" t="s">
        <v>7</v>
      </c>
      <c r="T57" s="106" t="s">
        <v>1</v>
      </c>
    </row>
    <row r="58" spans="1:21" s="80" customFormat="1" ht="19" customHeight="1">
      <c r="B58" s="96"/>
      <c r="C58" s="97"/>
      <c r="D58" s="83"/>
      <c r="E58" s="84"/>
      <c r="F58" s="85"/>
      <c r="G58" s="86"/>
      <c r="H58" s="87"/>
      <c r="I58" s="88"/>
      <c r="J58" s="89"/>
      <c r="K58" s="90"/>
      <c r="L58" s="91"/>
      <c r="M58" s="91"/>
      <c r="N58" s="92"/>
      <c r="O58" s="90"/>
      <c r="P58" s="92"/>
      <c r="Q58" s="93"/>
      <c r="R58" s="94"/>
      <c r="S58" s="98"/>
      <c r="T58" s="95"/>
    </row>
    <row r="60" spans="1:21" ht="21" customHeight="1">
      <c r="B60" s="110" t="s">
        <v>0</v>
      </c>
      <c r="C60" s="111"/>
      <c r="D60" s="111"/>
      <c r="E60" s="112"/>
      <c r="F60" s="113"/>
      <c r="G60" s="114"/>
      <c r="H60" s="112"/>
      <c r="I60" s="112"/>
    </row>
    <row r="61" spans="1:21" ht="21" customHeight="1">
      <c r="B61" s="111"/>
      <c r="C61" s="111"/>
      <c r="D61" s="111"/>
      <c r="E61" s="112"/>
      <c r="F61" s="113"/>
      <c r="G61" s="114"/>
      <c r="H61" s="112"/>
      <c r="I61" s="112"/>
    </row>
    <row r="62" spans="1:21" ht="21" customHeight="1">
      <c r="B62" s="111"/>
      <c r="C62" s="111"/>
      <c r="D62" s="111"/>
      <c r="E62" s="112"/>
      <c r="F62" s="113"/>
      <c r="G62" s="114"/>
      <c r="H62" s="112"/>
      <c r="I62" s="112"/>
    </row>
    <row r="63" spans="1:21" ht="21" customHeight="1">
      <c r="B63" s="111"/>
      <c r="C63" s="111"/>
      <c r="D63" s="111"/>
      <c r="E63" s="112"/>
      <c r="F63" s="113"/>
      <c r="G63" s="114"/>
      <c r="H63" s="112"/>
      <c r="I63" s="112"/>
    </row>
    <row r="64" spans="1:21" s="99" customFormat="1" ht="21" customHeight="1">
      <c r="A64" s="1"/>
      <c r="B64" s="111"/>
      <c r="C64" s="111"/>
      <c r="D64" s="111"/>
      <c r="E64" s="112"/>
      <c r="F64" s="113"/>
      <c r="G64" s="114"/>
      <c r="H64" s="112"/>
      <c r="I64" s="112"/>
      <c r="K64" s="1"/>
      <c r="L64" s="1"/>
      <c r="M64" s="1">
        <f>872000/1123100</f>
        <v>0.77642240227940518</v>
      </c>
      <c r="N64" s="1"/>
      <c r="O64" s="1"/>
      <c r="P64" s="1"/>
      <c r="Q64" s="100"/>
      <c r="R64" s="101"/>
      <c r="S64" s="1"/>
      <c r="T64" s="1"/>
      <c r="U64" s="1"/>
    </row>
    <row r="65" spans="1:21" s="99" customFormat="1" ht="21" customHeight="1">
      <c r="A65" s="1"/>
      <c r="B65" s="111"/>
      <c r="C65" s="111"/>
      <c r="D65" s="111"/>
      <c r="E65" s="112"/>
      <c r="F65" s="113"/>
      <c r="G65" s="114"/>
      <c r="H65" s="112"/>
      <c r="I65" s="112"/>
      <c r="K65" s="1"/>
      <c r="L65" s="1"/>
      <c r="M65" s="1"/>
      <c r="N65" s="1"/>
      <c r="O65" s="1"/>
      <c r="P65" s="1"/>
      <c r="Q65" s="100"/>
      <c r="R65" s="101"/>
      <c r="S65" s="1"/>
      <c r="T65" s="1"/>
      <c r="U65" s="1"/>
    </row>
    <row r="66" spans="1:21" s="99" customFormat="1" ht="21" customHeight="1">
      <c r="A66" s="1"/>
      <c r="B66" s="111"/>
      <c r="C66" s="111"/>
      <c r="D66" s="111"/>
      <c r="E66" s="112"/>
      <c r="F66" s="113"/>
      <c r="G66" s="114"/>
      <c r="H66" s="112"/>
      <c r="I66" s="112"/>
      <c r="K66" s="1"/>
      <c r="L66" s="1"/>
      <c r="M66" s="1"/>
      <c r="N66" s="1"/>
      <c r="O66" s="1"/>
      <c r="P66" s="1"/>
      <c r="Q66" s="100"/>
      <c r="R66" s="101"/>
      <c r="S66" s="1"/>
      <c r="T66" s="1"/>
      <c r="U66" s="1"/>
    </row>
    <row r="67" spans="1:21" s="99" customFormat="1" ht="21" customHeight="1">
      <c r="A67" s="1"/>
      <c r="B67" s="111"/>
      <c r="C67" s="111"/>
      <c r="D67" s="111"/>
      <c r="E67" s="112"/>
      <c r="F67" s="113"/>
      <c r="G67" s="114"/>
      <c r="H67" s="112"/>
      <c r="I67" s="112"/>
      <c r="K67" s="1"/>
      <c r="L67" s="1"/>
      <c r="M67" s="1"/>
      <c r="N67" s="1"/>
      <c r="O67" s="1"/>
      <c r="P67" s="1"/>
      <c r="Q67" s="100"/>
      <c r="R67" s="101"/>
      <c r="S67" s="1"/>
      <c r="T67" s="1"/>
      <c r="U67" s="1"/>
    </row>
  </sheetData>
  <mergeCells count="2">
    <mergeCell ref="B2:T2"/>
    <mergeCell ref="B60:I67"/>
  </mergeCells>
  <phoneticPr fontId="1" type="noConversion"/>
  <conditionalFormatting sqref="Q31:Q52">
    <cfRule type="cellIs" dxfId="0" priority="0" stopIfTrue="1" operator="lessThan">
      <formula>50</formula>
    </cfRule>
  </conditionalFormatting>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General</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Conner</dc:creator>
  <cp:lastModifiedBy>James Conner</cp:lastModifiedBy>
  <dcterms:created xsi:type="dcterms:W3CDTF">2022-10-01T20:30:02Z</dcterms:created>
  <dcterms:modified xsi:type="dcterms:W3CDTF">2022-12-13T23:16:02Z</dcterms:modified>
</cp:coreProperties>
</file>